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pe.goretti\Desktop\OCA\Tv\"/>
    </mc:Choice>
  </mc:AlternateContent>
  <xr:revisionPtr revIDLastSave="0" documentId="8_{DEB8B50F-B46D-4125-AE66-E72935968EBB}" xr6:coauthVersionLast="47" xr6:coauthVersionMax="47" xr10:uidLastSave="{00000000-0000-0000-0000-000000000000}"/>
  <bookViews>
    <workbookView xWindow="28680" yWindow="-120" windowWidth="24240" windowHeight="13140" xr2:uid="{BA097AD6-1096-4CA6-BD6F-564184054CC2}"/>
  </bookViews>
  <sheets>
    <sheet name="Gráfico 1" sheetId="2" r:id="rId1"/>
    <sheet name="Tabela 1" sheetId="3" r:id="rId2"/>
    <sheet name="Gráfico 2" sheetId="4" r:id="rId3"/>
    <sheet name="Gráfico 3" sheetId="9" r:id="rId4"/>
    <sheet name="Gráfico 4" sheetId="5" r:id="rId5"/>
    <sheet name="Gráfico 5" sheetId="6" r:id="rId6"/>
    <sheet name="Gráfico 6" sheetId="7" r:id="rId7"/>
    <sheet name="Gráfico 7" sheetId="8" r:id="rId8"/>
    <sheet name="Gráfico 8" sheetId="10" r:id="rId9"/>
    <sheet name="Gráfico 9" sheetId="11" r:id="rId10"/>
    <sheet name="Gráfico 10" sheetId="12" r:id="rId11"/>
    <sheet name="Gráfico 11" sheetId="13" r:id="rId12"/>
    <sheet name="Gráfico 12" sheetId="14" r:id="rId13"/>
    <sheet name="Gráfico 13" sheetId="15" r:id="rId14"/>
    <sheet name="Gráfico 14" sheetId="16" r:id="rId15"/>
    <sheet name="Gráfico 15" sheetId="17" r:id="rId16"/>
    <sheet name="Gráfico 16" sheetId="18" r:id="rId17"/>
    <sheet name="Tabela 2" sheetId="19" r:id="rId18"/>
    <sheet name="Gráfico 17" sheetId="20" r:id="rId19"/>
    <sheet name="Gráfico 18" sheetId="21" r:id="rId20"/>
    <sheet name="Tabela 6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2" l="1"/>
  <c r="B14" i="22"/>
  <c r="B17" i="22"/>
  <c r="B18" i="22"/>
  <c r="B19" i="22" s="1"/>
  <c r="C4" i="22"/>
  <c r="C5" i="22"/>
  <c r="C6" i="22"/>
  <c r="C10" i="22" s="1"/>
  <c r="C7" i="22"/>
  <c r="C8" i="22"/>
  <c r="C9" i="22"/>
  <c r="B7" i="21"/>
  <c r="J12" i="21" s="1"/>
  <c r="F4" i="19"/>
  <c r="F5" i="19"/>
  <c r="F6" i="19"/>
  <c r="F7" i="19" s="1"/>
  <c r="D7" i="19"/>
  <c r="E4" i="19" s="1"/>
  <c r="E7" i="19" s="1"/>
  <c r="E5" i="19"/>
  <c r="E6" i="19"/>
  <c r="B7" i="19"/>
  <c r="C4" i="19"/>
  <c r="C7" i="19" s="1"/>
  <c r="C5" i="19"/>
  <c r="C6" i="19"/>
  <c r="B7" i="18"/>
  <c r="E7" i="18" s="1"/>
  <c r="C7" i="18"/>
  <c r="D7" i="18"/>
  <c r="E6" i="18"/>
  <c r="E5" i="18"/>
  <c r="E4" i="18"/>
  <c r="F4" i="18" s="1"/>
  <c r="B7" i="17"/>
  <c r="C6" i="17" s="1"/>
  <c r="C4" i="17"/>
  <c r="C5" i="17"/>
  <c r="B4" i="22" l="1"/>
  <c r="B8" i="22"/>
  <c r="B7" i="22"/>
  <c r="B5" i="22"/>
  <c r="B6" i="22"/>
  <c r="G6" i="19"/>
  <c r="G4" i="19"/>
  <c r="G5" i="19"/>
  <c r="F5" i="18"/>
  <c r="C7" i="17"/>
  <c r="F6" i="18"/>
  <c r="C6" i="21"/>
  <c r="C5" i="21"/>
  <c r="J13" i="21"/>
  <c r="B9" i="22"/>
  <c r="C4" i="21"/>
  <c r="G7" i="19" l="1"/>
  <c r="B10" i="22"/>
</calcChain>
</file>

<file path=xl/sharedStrings.xml><?xml version="1.0" encoding="utf-8"?>
<sst xmlns="http://schemas.openxmlformats.org/spreadsheetml/2006/main" count="259" uniqueCount="118">
  <si>
    <t>Gráfico 1 - Número de canais de programação credenciados na Ancine, conforme classificação em datas específicas</t>
  </si>
  <si>
    <t>Grupo</t>
  </si>
  <si>
    <t>Dezembro/2014</t>
  </si>
  <si>
    <t>Dezembro/2015</t>
  </si>
  <si>
    <t>Dezembro/2016</t>
  </si>
  <si>
    <t>Dezembro/2017</t>
  </si>
  <si>
    <t>Dezembro/2018</t>
  </si>
  <si>
    <t>CABEQ</t>
  </si>
  <si>
    <t>CABEQ SB e SBsR</t>
  </si>
  <si>
    <t>CEQ 3H30</t>
  </si>
  <si>
    <t>Tabela 1 - Canais credenciados na Ancine em dezembro/2018</t>
  </si>
  <si>
    <t>Canais ativos ofertados</t>
  </si>
  <si>
    <t>Totais</t>
  </si>
  <si>
    <t>CANAL OFERTADO EM PACOTE</t>
  </si>
  <si>
    <t>PAY-PER-VIEW</t>
  </si>
  <si>
    <t>CANAL DE DISTRIBUIÇÃO OBRIGATÓRIA*</t>
  </si>
  <si>
    <t>Total de canais ativos**</t>
  </si>
  <si>
    <t>Canais ofertados em pacote</t>
  </si>
  <si>
    <t>Qualificação do canal**</t>
  </si>
  <si>
    <t>CEQ 3h30</t>
  </si>
  <si>
    <t>CABEQ INFANTIL</t>
  </si>
  <si>
    <t>CABEQ SB</t>
  </si>
  <si>
    <t>COMUM</t>
  </si>
  <si>
    <t>Total</t>
  </si>
  <si>
    <t>Outros</t>
  </si>
  <si>
    <t>Qualificação do conteúdo</t>
  </si>
  <si>
    <t>Total Geral</t>
  </si>
  <si>
    <t>CANAL DE CONTEÚDO EM GERAL</t>
  </si>
  <si>
    <t>CANAL VIDEOMUSICAL</t>
  </si>
  <si>
    <t>CANAL INFANTIL E ADOLESCENTE</t>
  </si>
  <si>
    <t>CANAL JORNALÍSTICO</t>
  </si>
  <si>
    <t>CANAL ESPORTIVO</t>
  </si>
  <si>
    <t>CANAL DE TELEVENDA OU INFOMERCIAL</t>
  </si>
  <si>
    <t>CANAL ERÓTICO</t>
  </si>
  <si>
    <t>CANAL RELIGIOSO</t>
  </si>
  <si>
    <t>Fonte: Superintendência de Registro (SRE/Ancine)</t>
  </si>
  <si>
    <t>* Fonte: https://www.anatel.gov.br/consumidor/tv-por-assinatura/direitos/canais-obrigatorios 
** Desconsideram-se canais HD similares.</t>
  </si>
  <si>
    <t>Nesta página, diferentemente do restante do informe, os totais apresentados em relação aos grupos CEQ3h30 e CABEQ incluem tanto canais de conteúdo em geral, como canais de conteúdo infantil e adolescente.</t>
  </si>
  <si>
    <t>Gráfico 2 - Percentual de horas de programação por tipo de obra</t>
  </si>
  <si>
    <t>Tipo de obra</t>
  </si>
  <si>
    <t>Duração efetiva</t>
  </si>
  <si>
    <t>%</t>
  </si>
  <si>
    <t>Estrangeira</t>
  </si>
  <si>
    <t>Publicidade</t>
  </si>
  <si>
    <t>Brasileira não independente</t>
  </si>
  <si>
    <t>Brasileira independente</t>
  </si>
  <si>
    <t xml:space="preserve">Duração efetiva </t>
  </si>
  <si>
    <t xml:space="preserve">Gráfico 4 - Percentual de horas de programação por tipo de obra - 
Canais de programação qualificada não infantis - Horário nobre </t>
  </si>
  <si>
    <t xml:space="preserve">Gráfico 5 - Percentual de horas de programação por tipo de obra - Canais de programação qualificada infantis - Horário nobre </t>
  </si>
  <si>
    <t>Gráfico 6 - Percentual de horas de programação por tipo de obra - Canais de programação qualificada (não infantis)</t>
  </si>
  <si>
    <t>Gráfico 7 - Percentual de horas de programação por tipo de obra - Canais de programação qualificada infantis</t>
  </si>
  <si>
    <t xml:space="preserve">Gráfico 3 - Percentual de horas de programação por tipo de obra - Canais de programação qualificada </t>
  </si>
  <si>
    <t>CEQ 3H30 INFANTIL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</si>
  <si>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</si>
  <si>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</si>
  <si>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</si>
  <si>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</si>
  <si>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</si>
  <si>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</si>
  <si>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</si>
  <si>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</si>
  <si>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</si>
  <si>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</si>
  <si>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</si>
  <si>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</si>
  <si>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Gráfico 8 - Participação mensal das obras brasileiras na programação total 
por grupo de canal</t>
  </si>
  <si>
    <t>Gráfico 9 - Participação mensal das obras brasileiras no horário nobre por grupo de canal</t>
  </si>
  <si>
    <t>Brasileiras todas</t>
  </si>
  <si>
    <t>Títulos</t>
  </si>
  <si>
    <t>Horas na programação total</t>
  </si>
  <si>
    <t>Horas no horário nobre</t>
  </si>
  <si>
    <t>ANIMAÇÃO</t>
  </si>
  <si>
    <t>DOCUMENTÁRIO</t>
  </si>
  <si>
    <t>FICÇÃO</t>
  </si>
  <si>
    <t>REALITY-SHOW</t>
  </si>
  <si>
    <t>VARIEDADES</t>
  </si>
  <si>
    <t>VÍDEOMUSICAL</t>
  </si>
  <si>
    <t xml:space="preserve">Gráfico 10 - Distribuição dos títulos brasileiros x Distribuição das horas de programação brasileira - por gênero audiovisual - Canais de programação qualificada
</t>
  </si>
  <si>
    <t>Gráfico 11 - Distribuição dos títulos brasileiros independentes x Distribuição das horas de programação brasileira independente - por gênero audiovisual - Canais de programação qualificada</t>
  </si>
  <si>
    <t>RJ e SP</t>
  </si>
  <si>
    <t>ES, MG e SUL</t>
  </si>
  <si>
    <t>CONNE</t>
  </si>
  <si>
    <t>Total brasileiro</t>
  </si>
  <si>
    <t>Gráfico 12 - Percentual de títulos brasileiros por gênero audiovisual em relação à região de produção - Canais de programação qualificada</t>
  </si>
  <si>
    <t>Filme</t>
  </si>
  <si>
    <t>Outros formatos</t>
  </si>
  <si>
    <t>Obras seriadas</t>
  </si>
  <si>
    <t>Gráfico 13 - Percentual de horas de programação brasileira na programação total por organização temporal</t>
  </si>
  <si>
    <t>Gráfico 14 - Percentual de horas de programação brasileira no horário nobre por organização temporal</t>
  </si>
  <si>
    <t>Filmes</t>
  </si>
  <si>
    <t>Até 2012</t>
  </si>
  <si>
    <t>De 2013 a 2015</t>
  </si>
  <si>
    <t>A partir de 2016</t>
  </si>
  <si>
    <t>Gráfico 15 - Percentual de filmes brasileiros veiculados por ano de produção</t>
  </si>
  <si>
    <t>Curta-metragem</t>
  </si>
  <si>
    <t>Média-metragem</t>
  </si>
  <si>
    <t>Longa-metragem</t>
  </si>
  <si>
    <t>Gráfico 16 - Percentual de filmes brasileiros veiculados por duração e gênero audiovisual</t>
  </si>
  <si>
    <t>Tabela 2 - Filmes brasileiros por gênero audiovisual e classificação quanto à independência</t>
  </si>
  <si>
    <t>Gênero audiovisual</t>
  </si>
  <si>
    <t>Brasileira</t>
  </si>
  <si>
    <t>Animação</t>
  </si>
  <si>
    <t>Documentário</t>
  </si>
  <si>
    <t>Ficção</t>
  </si>
  <si>
    <t>Gênero</t>
  </si>
  <si>
    <t>Gráfico 17 - Percentual de horas de programação de filmes brasileiros por gênero audiovisual</t>
  </si>
  <si>
    <t>Ano de Produção</t>
  </si>
  <si>
    <t>Outros formatos:</t>
  </si>
  <si>
    <t xml:space="preserve">Total </t>
  </si>
  <si>
    <t>Gráfico 18 - Percentual de obras seriadas brasileiras por ano de produção</t>
  </si>
  <si>
    <t>Tabela 6 - Percentual de títulos e horas de programação 
de obras seriadas brasileiras por gênero audiovisual</t>
  </si>
  <si>
    <t>% de Títulos</t>
  </si>
  <si>
    <t>% de horas de programação</t>
  </si>
  <si>
    <t>Reality-show</t>
  </si>
  <si>
    <t>Variedades</t>
  </si>
  <si>
    <t>Videomusical</t>
  </si>
  <si>
    <t>nº de Títulos</t>
  </si>
  <si>
    <t>horas de programação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</si>
</sst>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h]:mm:ss;@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Segoe UI"/>
      <family val="2"/>
    </font>
    <font>
      <b/>
      <sz val="12"/>
      <color theme="1"/>
      <name val="Segoe UI"/>
      <family val="2"/>
    </font>
    <font>
      <b/>
      <sz val="9"/>
      <color theme="1"/>
      <name val="Segoe UI"/>
      <family val="2"/>
    </font>
    <font>
      <sz val="8"/>
      <color rgb="FF000000"/>
      <name val="Segoe UI"/>
      <family val="2"/>
    </font>
    <font>
      <b/>
      <sz val="11"/>
      <color theme="1"/>
      <name val="Segoe UI"/>
      <family val="2"/>
    </font>
    <font>
      <sz val="9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0" fontId="1" fillId="0" borderId="0" xfId="1"/>
    <xf numFmtId="0" fontId="1" fillId="2" borderId="1" xfId="1" applyFill="1" applyBorder="1" applyAlignment="1">
      <alignment horizontal="center" vertical="center"/>
    </xf>
    <xf numFmtId="49" fontId="1" fillId="2" borderId="2" xfId="1" applyNumberFormat="1" applyFill="1" applyBorder="1" applyAlignment="1">
      <alignment horizontal="center" vertical="center"/>
    </xf>
    <xf numFmtId="49" fontId="1" fillId="2" borderId="3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64" fontId="0" fillId="0" borderId="0" xfId="2" applyNumberFormat="1" applyFont="1"/>
    <xf numFmtId="9" fontId="0" fillId="0" borderId="0" xfId="2" applyFont="1"/>
    <xf numFmtId="164" fontId="1" fillId="0" borderId="0" xfId="1" applyNumberFormat="1"/>
    <xf numFmtId="0" fontId="3" fillId="3" borderId="1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5" fontId="1" fillId="0" borderId="2" xfId="1" applyNumberFormat="1" applyBorder="1" applyAlignment="1">
      <alignment horizontal="center" vertical="center"/>
    </xf>
    <xf numFmtId="164" fontId="0" fillId="0" borderId="3" xfId="2" applyNumberFormat="1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165" fontId="1" fillId="0" borderId="2" xfId="1" applyNumberFormat="1" applyBorder="1"/>
    <xf numFmtId="164" fontId="0" fillId="0" borderId="2" xfId="2" applyNumberFormat="1" applyFont="1" applyBorder="1" applyAlignment="1">
      <alignment horizontal="center" vertical="center"/>
    </xf>
    <xf numFmtId="0" fontId="2" fillId="0" borderId="0" xfId="1" applyFont="1" applyAlignment="1"/>
    <xf numFmtId="0" fontId="5" fillId="0" borderId="0" xfId="1" applyFont="1" applyAlignment="1"/>
    <xf numFmtId="0" fontId="1" fillId="0" borderId="0" xfId="1" applyAlignment="1"/>
    <xf numFmtId="0" fontId="1" fillId="0" borderId="2" xfId="1" applyBorder="1"/>
    <xf numFmtId="165" fontId="1" fillId="0" borderId="0" xfId="1" applyNumberFormat="1"/>
    <xf numFmtId="164" fontId="0" fillId="0" borderId="0" xfId="2" applyNumberFormat="1" applyFont="1" applyAlignment="1">
      <alignment horizontal="center" vertical="center"/>
    </xf>
    <xf numFmtId="164" fontId="0" fillId="2" borderId="2" xfId="2" applyNumberFormat="1" applyFont="1" applyFill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1" fillId="0" borderId="8" xfId="1" applyBorder="1"/>
    <xf numFmtId="164" fontId="0" fillId="0" borderId="8" xfId="2" applyNumberFormat="1" applyFont="1" applyBorder="1" applyAlignment="1">
      <alignment horizontal="center" vertical="center"/>
    </xf>
    <xf numFmtId="0" fontId="1" fillId="2" borderId="2" xfId="1" applyFill="1" applyBorder="1" applyAlignment="1">
      <alignment vertical="center"/>
    </xf>
    <xf numFmtId="0" fontId="0" fillId="2" borderId="2" xfId="2" applyNumberFormat="1" applyFont="1" applyFill="1" applyBorder="1" applyAlignment="1">
      <alignment horizontal="center" vertical="center"/>
    </xf>
    <xf numFmtId="0" fontId="0" fillId="2" borderId="3" xfId="2" applyNumberFormat="1" applyFont="1" applyFill="1" applyBorder="1" applyAlignment="1">
      <alignment horizontal="center" vertical="center"/>
    </xf>
    <xf numFmtId="164" fontId="0" fillId="2" borderId="1" xfId="2" applyNumberFormat="1" applyFont="1" applyFill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5" fontId="2" fillId="0" borderId="0" xfId="1" applyNumberFormat="1" applyFont="1"/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/>
    </xf>
    <xf numFmtId="164" fontId="0" fillId="0" borderId="3" xfId="2" applyNumberFormat="1" applyFont="1" applyBorder="1"/>
    <xf numFmtId="164" fontId="1" fillId="0" borderId="3" xfId="1" applyNumberFormat="1" applyBorder="1"/>
    <xf numFmtId="0" fontId="3" fillId="3" borderId="2" xfId="1" applyFont="1" applyFill="1" applyBorder="1" applyAlignment="1">
      <alignment horizontal="center" vertical="center"/>
    </xf>
    <xf numFmtId="3" fontId="1" fillId="0" borderId="2" xfId="1" applyNumberFormat="1" applyBorder="1" applyAlignment="1">
      <alignment horizontal="center" vertical="center"/>
    </xf>
    <xf numFmtId="9" fontId="0" fillId="0" borderId="2" xfId="2" applyNumberFormat="1" applyFont="1" applyBorder="1" applyAlignment="1">
      <alignment horizontal="center" vertical="center"/>
    </xf>
    <xf numFmtId="9" fontId="0" fillId="0" borderId="3" xfId="2" applyNumberFormat="1" applyFont="1" applyBorder="1" applyAlignment="1">
      <alignment horizontal="center" vertical="center"/>
    </xf>
    <xf numFmtId="0" fontId="1" fillId="0" borderId="0" xfId="1" applyAlignment="1">
      <alignment horizontal="right"/>
    </xf>
    <xf numFmtId="10" fontId="1" fillId="0" borderId="2" xfId="1" applyNumberForma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</cellXfs>
  <cellStyles count="3">
    <cellStyle name="Normal" xfId="0" builtinId="0"/>
    <cellStyle name="Normal 2" xfId="1" xr:uid="{BFA77F21-B1B7-4426-9FC1-A61BDC000CAC}"/>
    <cellStyle name="Porcentagem 2" xfId="2" xr:uid="{AE81C648-3BDE-4416-B831-24FC073054AE}"/>
  </cellStyles>
  <dxfs count="0"/>
  <tableStyles count="0" defaultTableStyle="TableStyleMedium2" defaultPivotStyle="PivotStyleLight16"/>
  <colors>
    <mruColors>
      <color rgb="FF4B10F0"/>
      <color rgb="FF9697CE"/>
      <color rgb="FFC09BF7"/>
      <color rgb="FF6D6DFF"/>
      <color rgb="FF595C9D"/>
      <color rgb="FFAFAABA"/>
      <color rgb="FFCCCCFF"/>
      <color rgb="FF9CA4C8"/>
      <color rgb="FF7447F3"/>
      <color rgb="FFA6A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'Gráfico 1'!$C$4</c:f>
              <c:strCache>
                <c:ptCount val="1"/>
                <c:pt idx="0">
                  <c:v>Dezembro/2015</c:v>
                </c:pt>
              </c:strCache>
            </c:strRef>
          </c:tx>
          <c:spPr>
            <a:solidFill>
              <a:srgbClr val="A288E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1'!$A$5:$A$7</c:f>
              <c:strCache>
                <c:ptCount val="3"/>
                <c:pt idx="0">
                  <c:v>CABEQ</c:v>
                </c:pt>
                <c:pt idx="1">
                  <c:v>CABEQ SB e SBsR</c:v>
                </c:pt>
                <c:pt idx="2">
                  <c:v>CEQ 3H30</c:v>
                </c:pt>
              </c:strCache>
            </c:strRef>
          </c:cat>
          <c:val>
            <c:numRef>
              <c:f>'Gráfico 1'!$C$5:$C$7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A-45A5-99FC-33207628E238}"/>
            </c:ext>
          </c:extLst>
        </c:ser>
        <c:ser>
          <c:idx val="2"/>
          <c:order val="2"/>
          <c:tx>
            <c:strRef>
              <c:f>'Gráfico 1'!$D$4</c:f>
              <c:strCache>
                <c:ptCount val="1"/>
                <c:pt idx="0">
                  <c:v>Dezembro/2016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1'!$A$5:$A$7</c:f>
              <c:strCache>
                <c:ptCount val="3"/>
                <c:pt idx="0">
                  <c:v>CABEQ</c:v>
                </c:pt>
                <c:pt idx="1">
                  <c:v>CABEQ SB e SBsR</c:v>
                </c:pt>
                <c:pt idx="2">
                  <c:v>CEQ 3H30</c:v>
                </c:pt>
              </c:strCache>
            </c:strRef>
          </c:cat>
          <c:val>
            <c:numRef>
              <c:f>'Gráfico 1'!$D$5:$D$7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A-45A5-99FC-33207628E238}"/>
            </c:ext>
          </c:extLst>
        </c:ser>
        <c:ser>
          <c:idx val="3"/>
          <c:order val="3"/>
          <c:tx>
            <c:strRef>
              <c:f>'Gráfico 1'!$E$4</c:f>
              <c:strCache>
                <c:ptCount val="1"/>
                <c:pt idx="0">
                  <c:v>Dezembro/2017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1'!$A$5:$A$7</c:f>
              <c:strCache>
                <c:ptCount val="3"/>
                <c:pt idx="0">
                  <c:v>CABEQ</c:v>
                </c:pt>
                <c:pt idx="1">
                  <c:v>CABEQ SB e SBsR</c:v>
                </c:pt>
                <c:pt idx="2">
                  <c:v>CEQ 3H30</c:v>
                </c:pt>
              </c:strCache>
            </c:strRef>
          </c:cat>
          <c:val>
            <c:numRef>
              <c:f>'Gráfico 1'!$E$5:$E$7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A-45A5-99FC-33207628E238}"/>
            </c:ext>
          </c:extLst>
        </c:ser>
        <c:ser>
          <c:idx val="4"/>
          <c:order val="4"/>
          <c:tx>
            <c:strRef>
              <c:f>'Gráfico 1'!$F$4</c:f>
              <c:strCache>
                <c:ptCount val="1"/>
                <c:pt idx="0">
                  <c:v>Dezembro/2018</c:v>
                </c:pt>
              </c:strCache>
            </c:strRef>
          </c:tx>
          <c:spPr>
            <a:solidFill>
              <a:srgbClr val="6666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1'!$A$5:$A$7</c:f>
              <c:strCache>
                <c:ptCount val="3"/>
                <c:pt idx="0">
                  <c:v>CABEQ</c:v>
                </c:pt>
                <c:pt idx="1">
                  <c:v>CABEQ SB e SBsR</c:v>
                </c:pt>
                <c:pt idx="2">
                  <c:v>CEQ 3H30</c:v>
                </c:pt>
              </c:strCache>
            </c:strRef>
          </c:cat>
          <c:val>
            <c:numRef>
              <c:f>'Gráfico 1'!$F$5:$F$7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A-45A5-99FC-33207628E2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362288"/>
        <c:axId val="1062362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'Gráfico 1'!$B$4</c15:sqref>
                        </c15:formulaRef>
                      </c:ext>
                    </c:extLst>
                    <c:strCache>
                      <c:ptCount val="1"/>
                      <c:pt idx="0">
                        <c:v>Dezembro/2014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Segoe UI" panose="020B0502040204020203" pitchFamily="34" charset="0"/>
                          <a:ea typeface="+mn-ea"/>
                          <a:cs typeface="Segoe UI" panose="020B0502040204020203" pitchFamily="34" charset="0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'Gráfico 1'!$A$5:$A$7</c15:sqref>
                        </c15:formulaRef>
                      </c:ext>
                    </c:extLst>
                    <c:strCache>
                      <c:ptCount val="3"/>
                      <c:pt idx="0">
                        <c:v>CABEQ</c:v>
                      </c:pt>
                      <c:pt idx="1">
                        <c:v>CABEQ SB e SBsR</c:v>
                      </c:pt>
                      <c:pt idx="2">
                        <c:v>CEQ 3H30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 1'!$B$5:$B$7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17</c:v>
                      </c:pt>
                      <c:pt idx="1">
                        <c:v>4</c:v>
                      </c:pt>
                      <c:pt idx="2">
                        <c:v>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47A-45A5-99FC-33207628E238}"/>
                  </c:ext>
                </c:extLst>
              </c15:ser>
            </c15:filteredBarSeries>
          </c:ext>
        </c:extLst>
      </c:barChart>
      <c:catAx>
        <c:axId val="106236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062362704"/>
        <c:crosses val="autoZero"/>
        <c:auto val="1"/>
        <c:lblAlgn val="ctr"/>
        <c:lblOffset val="100"/>
        <c:noMultiLvlLbl val="0"/>
      </c:catAx>
      <c:valAx>
        <c:axId val="1062362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23622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10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10'!$A$4:$A$9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10'!$B$4:$B$9</c:f>
              <c:numCache>
                <c:formatCode>0.0%</c:formatCode>
                <c:ptCount val="6"/>
                <c:pt idx="0">
                  <c:v>4.773493073755148E-2</c:v>
                </c:pt>
                <c:pt idx="1">
                  <c:v>0.32572070385623364</c:v>
                </c:pt>
                <c:pt idx="2">
                  <c:v>0.34350430550355671</c:v>
                </c:pt>
                <c:pt idx="3">
                  <c:v>1.7034818420067391E-2</c:v>
                </c:pt>
                <c:pt idx="4">
                  <c:v>6.9262448521153125E-2</c:v>
                </c:pt>
                <c:pt idx="5">
                  <c:v>0.19674279296143765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9-438C-91A6-8915D0DBFD2E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Horas na programação total</c:v>
                </c:pt>
              </c:strCache>
            </c:strRef>
          </c:tx>
          <c:spPr>
            <a:solidFill>
              <a:srgbClr val="9697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10'!$A$4:$A$9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10'!$C$4:$C$9</c:f>
              <c:numCache>
                <c:formatCode>0.0%</c:formatCode>
                <c:ptCount val="6"/>
                <c:pt idx="0">
                  <c:v>6.9249995475706955E-2</c:v>
                </c:pt>
                <c:pt idx="1">
                  <c:v>0.29451557808213169</c:v>
                </c:pt>
                <c:pt idx="2">
                  <c:v>0.24787866177950552</c:v>
                </c:pt>
                <c:pt idx="3">
                  <c:v>5.2989979367902763E-2</c:v>
                </c:pt>
                <c:pt idx="4">
                  <c:v>0.24085200537142565</c:v>
                </c:pt>
                <c:pt idx="5">
                  <c:v>9.4513779923327434E-2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9-438C-91A6-8915D0DBFD2E}"/>
            </c:ext>
          </c:extLst>
        </c:ser>
        <c:ser>
          <c:idx val="2"/>
          <c:order val="2"/>
          <c:tx>
            <c:strRef>
              <c:f>'Gráfico 10'!$D$3</c:f>
              <c:strCache>
                <c:ptCount val="1"/>
                <c:pt idx="0">
                  <c:v>Horas no horário nobre</c:v>
                </c:pt>
              </c:strCache>
            </c:strRef>
          </c:tx>
          <c:spPr>
            <a:solidFill>
              <a:srgbClr val="4B1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1068702290076335E-3"/>
                  <c:y val="-3.16497523615749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19-438C-91A6-8915D0DBF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10'!$A$4:$A$9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10'!$D$4:$D$9</c:f>
              <c:numCache>
                <c:formatCode>0.0%</c:formatCode>
                <c:ptCount val="6"/>
                <c:pt idx="0">
                  <c:v>9.7360438445527053E-2</c:v>
                </c:pt>
                <c:pt idx="1">
                  <c:v>0.29407378732599859</c:v>
                </c:pt>
                <c:pt idx="2">
                  <c:v>0.27861654208792208</c:v>
                </c:pt>
                <c:pt idx="3">
                  <c:v>5.3209190135769177E-2</c:v>
                </c:pt>
                <c:pt idx="4">
                  <c:v>0.19934146364582103</c:v>
                </c:pt>
                <c:pt idx="5">
                  <c:v>7.739857835896212E-2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9-438C-91A6-8915D0DB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0448959"/>
        <c:axId val="1350448543"/>
      </c:barChart>
      <c:catAx>
        <c:axId val="1350448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0448543"/>
        <c:crosses val="autoZero"/>
        <c:auto val="1"/>
        <c:lblAlgn val="ctr"/>
        <c:lblOffset val="100"/>
        <c:noMultiLvlLbl val="0"/>
      </c:catAx>
      <c:valAx>
        <c:axId val="13504485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3504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'Gráfico 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6CC-4C51-A39A-07DFA4D877E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'Gráfico 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6CC-4C51-A39A-07DFA4D8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100"/>
        <c:axId val="1359714367"/>
        <c:axId val="1359713951"/>
      </c:barChart>
      <c:catAx>
        <c:axId val="135971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9713951"/>
        <c:crosses val="autoZero"/>
        <c:auto val="1"/>
        <c:lblAlgn val="ctr"/>
        <c:lblOffset val="100"/>
        <c:noMultiLvlLbl val="0"/>
      </c:catAx>
      <c:valAx>
        <c:axId val="13597139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59714367"/>
        <c:crosses val="autoZero"/>
        <c:crossBetween val="between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rgbClr val="C09BF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02461762242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D5-47D1-9809-7E0F81834627}"/>
                </c:ext>
              </c:extLst>
            </c:dLbl>
            <c:dLbl>
              <c:idx val="1"/>
              <c:layout>
                <c:manualLayout>
                  <c:x val="-9.6279526615878769E-3"/>
                  <c:y val="1.0127591706539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5-47D1-9809-7E0F81834627}"/>
                </c:ext>
              </c:extLst>
            </c:dLbl>
            <c:dLbl>
              <c:idx val="2"/>
              <c:layout>
                <c:manualLayout>
                  <c:x val="1.0649629049102091E-2"/>
                  <c:y val="-9.0533891324273365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D5-47D1-9809-7E0F81834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11'!$B$4:$B$9</c:f>
              <c:numCache>
                <c:formatCode>0.0%</c:formatCode>
                <c:ptCount val="6"/>
                <c:pt idx="0">
                  <c:v>5.0548947849954257E-2</c:v>
                </c:pt>
                <c:pt idx="1">
                  <c:v>0.35315645013723695</c:v>
                </c:pt>
                <c:pt idx="2">
                  <c:v>0.35887465690759379</c:v>
                </c:pt>
                <c:pt idx="3">
                  <c:v>9.3778591033851777E-3</c:v>
                </c:pt>
                <c:pt idx="4">
                  <c:v>4.0484903934126258E-2</c:v>
                </c:pt>
                <c:pt idx="5">
                  <c:v>0.18755718206770358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D5-47D1-9809-7E0F81834627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Horas na programação total</c:v>
                </c:pt>
              </c:strCache>
            </c:strRef>
          </c:tx>
          <c:spPr>
            <a:solidFill>
              <a:srgbClr val="4B1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637487422739683E-3"/>
                  <c:y val="5.8763955342901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D5-47D1-9809-7E0F81834627}"/>
                </c:ext>
              </c:extLst>
            </c:dLbl>
            <c:dLbl>
              <c:idx val="1"/>
              <c:layout>
                <c:manualLayout>
                  <c:x val="3.5745771644866082E-3"/>
                  <c:y val="4.3043593833067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D5-47D1-9809-7E0F81834627}"/>
                </c:ext>
              </c:extLst>
            </c:dLbl>
            <c:dLbl>
              <c:idx val="2"/>
              <c:layout>
                <c:manualLayout>
                  <c:x val="1.0047434238895517E-3"/>
                  <c:y val="1.2069643806485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D5-47D1-9809-7E0F81834627}"/>
                </c:ext>
              </c:extLst>
            </c:dLbl>
            <c:dLbl>
              <c:idx val="3"/>
              <c:layout>
                <c:manualLayout>
                  <c:x val="1.5311916055770051E-3"/>
                  <c:y val="1.2129186602870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D5-47D1-9809-7E0F81834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11'!$C$4:$C$9</c:f>
              <c:numCache>
                <c:formatCode>0.0%</c:formatCode>
                <c:ptCount val="6"/>
                <c:pt idx="0">
                  <c:v>7.8517511778417801E-2</c:v>
                </c:pt>
                <c:pt idx="1">
                  <c:v>0.36479421503663689</c:v>
                </c:pt>
                <c:pt idx="2">
                  <c:v>0.25872239062294444</c:v>
                </c:pt>
                <c:pt idx="3">
                  <c:v>4.024107505190691E-2</c:v>
                </c:pt>
                <c:pt idx="4">
                  <c:v>0.19300935505336664</c:v>
                </c:pt>
                <c:pt idx="5">
                  <c:v>6.4715452456727329E-2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5-47D1-9809-7E0F81834627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Horas no horário nobre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855927698032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D5-47D1-9809-7E0F81834627}"/>
                </c:ext>
              </c:extLst>
            </c:dLbl>
            <c:dLbl>
              <c:idx val="1"/>
              <c:layout>
                <c:manualLayout>
                  <c:x val="5.3619302949061663E-3"/>
                  <c:y val="8.4521880685053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D5-47D1-9809-7E0F81834627}"/>
                </c:ext>
              </c:extLst>
            </c:dLbl>
            <c:dLbl>
              <c:idx val="2"/>
              <c:layout>
                <c:manualLayout>
                  <c:x val="2.46055067135428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D5-47D1-9809-7E0F81834627}"/>
                </c:ext>
              </c:extLst>
            </c:dLbl>
            <c:dLbl>
              <c:idx val="3"/>
              <c:layout>
                <c:manualLayout>
                  <c:x val="6.0849983230318464E-3"/>
                  <c:y val="1.0629718234981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D5-47D1-9809-7E0F81834627}"/>
                </c:ext>
              </c:extLst>
            </c:dLbl>
            <c:dLbl>
              <c:idx val="4"/>
              <c:layout>
                <c:manualLayout>
                  <c:x val="9.9607110344497145E-3"/>
                  <c:y val="4.2262094630515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D5-47D1-9809-7E0F81834627}"/>
                </c:ext>
              </c:extLst>
            </c:dLbl>
            <c:dLbl>
              <c:idx val="5"/>
              <c:layout>
                <c:manualLayout>
                  <c:x val="7.5305447750468272E-3"/>
                  <c:y val="1.2127325890483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D5-47D1-9809-7E0F81834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11'!$A$4:$A$9</c:f>
              <c:strCache>
                <c:ptCount val="6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  <c:pt idx="3">
                  <c:v>REALITY-SHOW</c:v>
                </c:pt>
                <c:pt idx="4">
                  <c:v>VARIEDADES</c:v>
                </c:pt>
                <c:pt idx="5">
                  <c:v>VÍDEOMUSICAL</c:v>
                </c:pt>
              </c:strCache>
            </c:strRef>
          </c:cat>
          <c:val>
            <c:numRef>
              <c:f>'Gráfico 11'!$D$4:$D$9</c:f>
              <c:numCache>
                <c:formatCode>0.0%</c:formatCode>
                <c:ptCount val="6"/>
                <c:pt idx="0">
                  <c:v>0.11663557628928997</c:v>
                </c:pt>
                <c:pt idx="1">
                  <c:v>0.34426865262981238</c:v>
                </c:pt>
                <c:pt idx="2">
                  <c:v>0.27141483070790529</c:v>
                </c:pt>
                <c:pt idx="3">
                  <c:v>3.9757673017761175E-2</c:v>
                </c:pt>
                <c:pt idx="4">
                  <c:v>0.16966948082109892</c:v>
                </c:pt>
                <c:pt idx="5">
                  <c:v>5.8253786534132275E-2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D5-47D1-9809-7E0F8183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832575"/>
        <c:axId val="658836319"/>
      </c:barChart>
      <c:catAx>
        <c:axId val="6588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658836319"/>
        <c:crosses val="autoZero"/>
        <c:auto val="1"/>
        <c:lblAlgn val="ctr"/>
        <c:lblOffset val="100"/>
        <c:noMultiLvlLbl val="0"/>
      </c:catAx>
      <c:valAx>
        <c:axId val="658836319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65883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666668458442996E-2"/>
          <c:y val="3.035601727794681E-2"/>
          <c:w val="0.9530666587828508"/>
          <c:h val="0.85459254321251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FICÇÃO</c:v>
                </c:pt>
              </c:strCache>
            </c:strRef>
          </c:tx>
          <c:spPr>
            <a:solidFill>
              <a:srgbClr val="4B1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12'!$B$4:$B$7</c:f>
              <c:numCache>
                <c:formatCode>0.0%</c:formatCode>
                <c:ptCount val="4"/>
                <c:pt idx="0">
                  <c:v>0.33441367118444315</c:v>
                </c:pt>
                <c:pt idx="1">
                  <c:v>0.35654008438818563</c:v>
                </c:pt>
                <c:pt idx="2">
                  <c:v>0.3779264214046823</c:v>
                </c:pt>
                <c:pt idx="3">
                  <c:v>0.34350430550355671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7FA-9653-2BC4F153F31B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DOCUMENTÁRIO</c:v>
                </c:pt>
              </c:strCache>
            </c:strRef>
          </c:tx>
          <c:spPr>
            <a:solidFill>
              <a:srgbClr val="9CA4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12'!$C$4:$C$7</c:f>
              <c:numCache>
                <c:formatCode>0.0%</c:formatCode>
                <c:ptCount val="4"/>
                <c:pt idx="0">
                  <c:v>0.36328815556865057</c:v>
                </c:pt>
                <c:pt idx="1">
                  <c:v>0.32278481012658228</c:v>
                </c:pt>
                <c:pt idx="2">
                  <c:v>0.39799331103678931</c:v>
                </c:pt>
                <c:pt idx="3">
                  <c:v>0.32572070385623364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D-47FA-9653-2BC4F153F31B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VÍDEOMUSICAL</c:v>
                </c:pt>
              </c:strCache>
            </c:strRef>
          </c:tx>
          <c:spPr>
            <a:solidFill>
              <a:srgbClr val="744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12'!$D$4:$D$7</c:f>
              <c:numCache>
                <c:formatCode>0.0%</c:formatCode>
                <c:ptCount val="4"/>
                <c:pt idx="0">
                  <c:v>0.1405421331761933</c:v>
                </c:pt>
                <c:pt idx="1">
                  <c:v>0.21308016877637131</c:v>
                </c:pt>
                <c:pt idx="2">
                  <c:v>0.15050167224080269</c:v>
                </c:pt>
                <c:pt idx="3">
                  <c:v>0.19674279296143765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D-47FA-9653-2BC4F153F31B}"/>
            </c:ext>
          </c:extLst>
        </c:ser>
        <c:ser>
          <c:idx val="3"/>
          <c:order val="3"/>
          <c:tx>
            <c:strRef>
              <c:f>'Gráfico 12'!$E$3</c:f>
              <c:strCache>
                <c:ptCount val="1"/>
                <c:pt idx="0">
                  <c:v>VARIEDADES</c:v>
                </c:pt>
              </c:strCache>
            </c:strRef>
          </c:tx>
          <c:spPr>
            <a:solidFill>
              <a:srgbClr val="C09B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12'!$E$4:$E$7</c:f>
              <c:numCache>
                <c:formatCode>0.0%</c:formatCode>
                <c:ptCount val="4"/>
                <c:pt idx="0">
                  <c:v>8.6034177961107836E-2</c:v>
                </c:pt>
                <c:pt idx="1">
                  <c:v>5.0632911392405063E-2</c:v>
                </c:pt>
                <c:pt idx="2">
                  <c:v>2.6755852842809364E-2</c:v>
                </c:pt>
                <c:pt idx="3">
                  <c:v>6.9262448521153125E-2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D-47FA-9653-2BC4F153F31B}"/>
            </c:ext>
          </c:extLst>
        </c:ser>
        <c:ser>
          <c:idx val="4"/>
          <c:order val="4"/>
          <c:tx>
            <c:strRef>
              <c:f>'Gráfico 12'!$F$3</c:f>
              <c:strCache>
                <c:ptCount val="1"/>
                <c:pt idx="0">
                  <c:v>ANIMAÇÃO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12'!$F$4:$F$7</c:f>
              <c:numCache>
                <c:formatCode>0.0%</c:formatCode>
                <c:ptCount val="4"/>
                <c:pt idx="0">
                  <c:v>5.1561579257513257E-2</c:v>
                </c:pt>
                <c:pt idx="1">
                  <c:v>5.6962025316455694E-2</c:v>
                </c:pt>
                <c:pt idx="2">
                  <c:v>4.6822742474916385E-2</c:v>
                </c:pt>
                <c:pt idx="3">
                  <c:v>4.773493073755148E-2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AD-47FA-9653-2BC4F153F31B}"/>
            </c:ext>
          </c:extLst>
        </c:ser>
        <c:ser>
          <c:idx val="5"/>
          <c:order val="5"/>
          <c:tx>
            <c:strRef>
              <c:f>'Gráfico 12'!$G$3</c:f>
              <c:strCache>
                <c:ptCount val="1"/>
                <c:pt idx="0">
                  <c:v>REALITY-SHOW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D-47FA-9653-2BC4F153F3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AD-47FA-9653-2BC4F153F31B}"/>
                </c:ext>
              </c:extLst>
            </c:dLbl>
            <c:dLbl>
              <c:idx val="3"/>
              <c:layout>
                <c:manualLayout>
                  <c:x val="-1.6887158593021337E-16"/>
                  <c:y val="-6.46725675433675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AD-47FA-9653-2BC4F153F3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12'!$A$4:$A$7</c:f>
              <c:strCache>
                <c:ptCount val="4"/>
                <c:pt idx="0">
                  <c:v>RJ e SP</c:v>
                </c:pt>
                <c:pt idx="1">
                  <c:v>ES, MG e SUL</c:v>
                </c:pt>
                <c:pt idx="2">
                  <c:v>CONNE</c:v>
                </c:pt>
                <c:pt idx="3">
                  <c:v>Total brasileiro</c:v>
                </c:pt>
              </c:strCache>
            </c:strRef>
          </c:cat>
          <c:val>
            <c:numRef>
              <c:f>'Gráfico 12'!$G$4:$G$7</c:f>
              <c:numCache>
                <c:formatCode>0.0%</c:formatCode>
                <c:ptCount val="4"/>
                <c:pt idx="0">
                  <c:v>2.4160282852091926E-2</c:v>
                </c:pt>
                <c:pt idx="1">
                  <c:v>0</c:v>
                </c:pt>
                <c:pt idx="2">
                  <c:v>0</c:v>
                </c:pt>
                <c:pt idx="3">
                  <c:v>1.7034818420067391E-2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AD-47FA-9653-2BC4F153F3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10814799"/>
        <c:axId val="510820623"/>
      </c:barChart>
      <c:catAx>
        <c:axId val="51081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510820623"/>
        <c:crosses val="autoZero"/>
        <c:auto val="1"/>
        <c:lblAlgn val="ctr"/>
        <c:lblOffset val="100"/>
        <c:noMultiLvlLbl val="0"/>
      </c:catAx>
      <c:valAx>
        <c:axId val="510820623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108147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658923930440431"/>
          <c:w val="0.98106657949674825"/>
          <c:h val="4.5725846223046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</c:spPr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1-4890-9BE3-762804C4845B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1-4890-9BE3-762804C4845B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1-4890-9BE3-762804C4845B}"/>
              </c:ext>
            </c:extLst>
          </c:dPt>
          <c:dLbls>
            <c:dLbl>
              <c:idx val="0"/>
              <c:layout>
                <c:manualLayout>
                  <c:x val="2.5864853492916086E-3"/>
                  <c:y val="4.1912237589584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1-4890-9BE3-762804C4845B}"/>
                </c:ext>
              </c:extLst>
            </c:dLbl>
            <c:dLbl>
              <c:idx val="2"/>
              <c:layout>
                <c:manualLayout>
                  <c:x val="2.4234758828799094E-2"/>
                  <c:y val="-5.24712931009624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08769733152103"/>
                      <c:h val="0.20385064557634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F91-4890-9BE3-762804C48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13'!$A$4:$A$6</c:f>
              <c:strCache>
                <c:ptCount val="3"/>
                <c:pt idx="0">
                  <c:v>Filme</c:v>
                </c:pt>
                <c:pt idx="1">
                  <c:v>Outros formatos</c:v>
                </c:pt>
                <c:pt idx="2">
                  <c:v>Obras seriadas</c:v>
                </c:pt>
              </c:strCache>
            </c:strRef>
          </c:cat>
          <c:val>
            <c:numRef>
              <c:f>'Gráfico 13'!$C$4:$C$6</c:f>
              <c:numCache>
                <c:formatCode>0.0%</c:formatCode>
                <c:ptCount val="3"/>
                <c:pt idx="0">
                  <c:v>0.21962652484450765</c:v>
                </c:pt>
                <c:pt idx="1">
                  <c:v>3.7999999999999999E-2</c:v>
                </c:pt>
                <c:pt idx="2">
                  <c:v>0.74156681573851757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91-4890-9BE3-762804C4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>
                <a:lumMod val="50000"/>
              </a:schemeClr>
            </a:solidFill>
          </c:spPr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14-4367-937C-8811D8B58D22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14-4367-937C-8811D8B58D22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14-4367-937C-8811D8B58D22}"/>
              </c:ext>
            </c:extLst>
          </c:dPt>
          <c:dLbls>
            <c:dLbl>
              <c:idx val="0"/>
              <c:layout>
                <c:manualLayout>
                  <c:x val="2.5864853492916086E-3"/>
                  <c:y val="4.1912237589584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14-4367-937C-8811D8B58D22}"/>
                </c:ext>
              </c:extLst>
            </c:dLbl>
            <c:dLbl>
              <c:idx val="2"/>
              <c:layout>
                <c:manualLayout>
                  <c:x val="2.4234758828799094E-2"/>
                  <c:y val="-5.24712931009624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08769733152103"/>
                      <c:h val="0.203850645576340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F14-4367-937C-8811D8B58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14'!$A$4:$A$6</c:f>
              <c:strCache>
                <c:ptCount val="3"/>
                <c:pt idx="0">
                  <c:v>Filme</c:v>
                </c:pt>
                <c:pt idx="1">
                  <c:v>Outros formatos</c:v>
                </c:pt>
                <c:pt idx="2">
                  <c:v>Obras seriadas</c:v>
                </c:pt>
              </c:strCache>
            </c:strRef>
          </c:cat>
          <c:val>
            <c:numRef>
              <c:f>'Gráfico 14'!$C$4:$C$6</c:f>
              <c:numCache>
                <c:formatCode>0.0%</c:formatCode>
                <c:ptCount val="3"/>
                <c:pt idx="0">
                  <c:v>0.21592387335956209</c:v>
                </c:pt>
                <c:pt idx="1">
                  <c:v>3.0471854605919599E-2</c:v>
                </c:pt>
                <c:pt idx="2">
                  <c:v>0.7536042720345183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14-4367-937C-8811D8B58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447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31-4AD8-98BE-7A95270566EB}"/>
              </c:ext>
            </c:extLst>
          </c:dPt>
          <c:dPt>
            <c:idx val="1"/>
            <c:bubble3D val="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1-4AD8-98BE-7A95270566EB}"/>
              </c:ext>
            </c:extLst>
          </c:dPt>
          <c:dPt>
            <c:idx val="2"/>
            <c:bubble3D val="0"/>
            <c:spPr>
              <a:solidFill>
                <a:srgbClr val="9697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31-4AD8-98BE-7A95270566EB}"/>
              </c:ext>
            </c:extLst>
          </c:dPt>
          <c:dLbls>
            <c:dLbl>
              <c:idx val="1"/>
              <c:layout>
                <c:manualLayout>
                  <c:x val="3.5947712418300651E-2"/>
                  <c:y val="-5.36552535886703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792470794091915"/>
                      <c:h val="0.20877259171351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31-4AD8-98BE-7A95270566EB}"/>
                </c:ext>
              </c:extLst>
            </c:dLbl>
            <c:dLbl>
              <c:idx val="2"/>
              <c:layout>
                <c:manualLayout>
                  <c:x val="7.1895682157377377E-2"/>
                  <c:y val="4.01102594337131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128200851171798"/>
                      <c:h val="0.241864742674536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31-4AD8-98BE-7A9527056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15'!$A$4:$A$6</c:f>
              <c:strCache>
                <c:ptCount val="3"/>
                <c:pt idx="0">
                  <c:v>Até 2012</c:v>
                </c:pt>
                <c:pt idx="1">
                  <c:v>De 2013 a 2015</c:v>
                </c:pt>
                <c:pt idx="2">
                  <c:v>A partir de 2016</c:v>
                </c:pt>
              </c:strCache>
            </c:strRef>
          </c:cat>
          <c:val>
            <c:numRef>
              <c:f>'Gráfico 15'!$C$4:$C$6</c:f>
              <c:numCache>
                <c:formatCode>0.0%</c:formatCode>
                <c:ptCount val="3"/>
                <c:pt idx="0">
                  <c:v>0.49670329670329672</c:v>
                </c:pt>
                <c:pt idx="1">
                  <c:v>0.29010989010989013</c:v>
                </c:pt>
                <c:pt idx="2">
                  <c:v>0.21318681318681318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31-4AD8-98BE-7A952705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FICÇÃO</c:v>
                </c:pt>
              </c:strCache>
            </c:strRef>
          </c:tx>
          <c:spPr>
            <a:solidFill>
              <a:srgbClr val="4B10F0"/>
            </a:solidFill>
            <a:ln>
              <a:noFill/>
            </a:ln>
            <a:effectLst/>
          </c:spPr>
          <c:invertIfNegative val="0"/>
          <c:cat>
            <c:strRef>
              <c:f>'Gráfico 16'!$A$4:$A$6</c:f>
              <c:strCache>
                <c:ptCount val="3"/>
                <c:pt idx="0">
                  <c:v>Curta-metragem</c:v>
                </c:pt>
                <c:pt idx="1">
                  <c:v>Média-metragem</c:v>
                </c:pt>
                <c:pt idx="2">
                  <c:v>Longa-metragem</c:v>
                </c:pt>
              </c:strCache>
            </c:strRef>
          </c:cat>
          <c:val>
            <c:numRef>
              <c:f>'Gráfico 16'!$B$4:$B$6</c:f>
              <c:numCache>
                <c:formatCode>General</c:formatCode>
                <c:ptCount val="3"/>
                <c:pt idx="0">
                  <c:v>264</c:v>
                </c:pt>
                <c:pt idx="1">
                  <c:v>266</c:v>
                </c:pt>
                <c:pt idx="2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E-4E75-8FBC-E75942B5F868}"/>
            </c:ext>
          </c:extLst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DOCUMENTÁRIO</c:v>
                </c:pt>
              </c:strCache>
            </c:strRef>
          </c:tx>
          <c:spPr>
            <a:solidFill>
              <a:srgbClr val="6F72F5"/>
            </a:solidFill>
            <a:ln>
              <a:noFill/>
            </a:ln>
            <a:effectLst/>
          </c:spPr>
          <c:invertIfNegative val="0"/>
          <c:cat>
            <c:strRef>
              <c:f>'Gráfico 16'!$A$4:$A$6</c:f>
              <c:strCache>
                <c:ptCount val="3"/>
                <c:pt idx="0">
                  <c:v>Curta-metragem</c:v>
                </c:pt>
                <c:pt idx="1">
                  <c:v>Média-metragem</c:v>
                </c:pt>
                <c:pt idx="2">
                  <c:v>Longa-metragem</c:v>
                </c:pt>
              </c:strCache>
            </c:strRef>
          </c:cat>
          <c:val>
            <c:numRef>
              <c:f>'Gráfico 16'!$C$4:$C$6</c:f>
              <c:numCache>
                <c:formatCode>General</c:formatCode>
                <c:ptCount val="3"/>
                <c:pt idx="0">
                  <c:v>349</c:v>
                </c:pt>
                <c:pt idx="1">
                  <c:v>592</c:v>
                </c:pt>
                <c:pt idx="2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E-4E75-8FBC-E75942B5F868}"/>
            </c:ext>
          </c:extLst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ANIMAÇÃO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'Gráfico 16'!$A$4:$A$6</c:f>
              <c:strCache>
                <c:ptCount val="3"/>
                <c:pt idx="0">
                  <c:v>Curta-metragem</c:v>
                </c:pt>
                <c:pt idx="1">
                  <c:v>Média-metragem</c:v>
                </c:pt>
                <c:pt idx="2">
                  <c:v>Longa-metragem</c:v>
                </c:pt>
              </c:strCache>
            </c:strRef>
          </c:cat>
          <c:val>
            <c:numRef>
              <c:f>'Gráfico 16'!$D$4:$D$6</c:f>
              <c:numCache>
                <c:formatCode>General</c:formatCode>
                <c:ptCount val="3"/>
                <c:pt idx="0">
                  <c:v>103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E-4E75-8FBC-E75942B5F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6366095"/>
        <c:axId val="1326356111"/>
      </c:barChart>
      <c:catAx>
        <c:axId val="132636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6356111"/>
        <c:crosses val="autoZero"/>
        <c:auto val="1"/>
        <c:lblAlgn val="ctr"/>
        <c:lblOffset val="100"/>
        <c:noMultiLvlLbl val="0"/>
      </c:catAx>
      <c:valAx>
        <c:axId val="132635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326366095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A7-4555-8A61-E81514B2B166}"/>
              </c:ext>
            </c:extLst>
          </c:dPt>
          <c:dPt>
            <c:idx val="1"/>
            <c:bubble3D val="0"/>
            <c:spPr>
              <a:solidFill>
                <a:srgbClr val="6F72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A7-4555-8A61-E81514B2B166}"/>
              </c:ext>
            </c:extLst>
          </c:dPt>
          <c:dPt>
            <c:idx val="2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A7-4555-8A61-E81514B2B1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17'!$A$4:$A$6</c:f>
              <c:strCache>
                <c:ptCount val="3"/>
                <c:pt idx="0">
                  <c:v>Animação</c:v>
                </c:pt>
                <c:pt idx="1">
                  <c:v>Documentário</c:v>
                </c:pt>
                <c:pt idx="2">
                  <c:v>Ficção</c:v>
                </c:pt>
              </c:strCache>
            </c:strRef>
          </c:cat>
          <c:val>
            <c:numRef>
              <c:f>'Gráfico 17'!$C$4:$C$6</c:f>
              <c:numCache>
                <c:formatCode>0.0%</c:formatCode>
                <c:ptCount val="3"/>
                <c:pt idx="0">
                  <c:v>3.3323668087363145E-2</c:v>
                </c:pt>
                <c:pt idx="1">
                  <c:v>0.38356342729449971</c:v>
                </c:pt>
                <c:pt idx="2">
                  <c:v>0.58311290461813703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A7-4555-8A61-E81514B2B1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7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36-4C5F-A70C-27ADBDC9DD76}"/>
              </c:ext>
            </c:extLst>
          </c:dPt>
          <c:dPt>
            <c:idx val="1"/>
            <c:bubble3D val="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36-4C5F-A70C-27ADBDC9DD76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36-4C5F-A70C-27ADBDC9DD76}"/>
              </c:ext>
            </c:extLst>
          </c:dPt>
          <c:dLbls>
            <c:dLbl>
              <c:idx val="0"/>
              <c:layout>
                <c:manualLayout>
                  <c:x val="-2.0734338431749332E-2"/>
                  <c:y val="1.151907586173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6-4C5F-A70C-27ADBDC9DD76}"/>
                </c:ext>
              </c:extLst>
            </c:dLbl>
            <c:dLbl>
              <c:idx val="1"/>
              <c:layout>
                <c:manualLayout>
                  <c:x val="-5.114361078535519E-2"/>
                  <c:y val="3.52780864197530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69917005504395"/>
                      <c:h val="0.247141772613442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36-4C5F-A70C-27ADBDC9DD76}"/>
                </c:ext>
              </c:extLst>
            </c:dLbl>
            <c:dLbl>
              <c:idx val="2"/>
              <c:layout>
                <c:manualLayout>
                  <c:x val="1.6377950527650812E-3"/>
                  <c:y val="1.15190758617310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717058727972827"/>
                      <c:h val="0.224103620889980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736-4C5F-A70C-27ADBDC9D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18'!$A$4:$A$6</c:f>
              <c:strCache>
                <c:ptCount val="3"/>
                <c:pt idx="0">
                  <c:v>Até 2012</c:v>
                </c:pt>
                <c:pt idx="1">
                  <c:v>De 2013 a 2015</c:v>
                </c:pt>
                <c:pt idx="2">
                  <c:v>A partir de 2016</c:v>
                </c:pt>
              </c:strCache>
            </c:strRef>
          </c:cat>
          <c:val>
            <c:numRef>
              <c:f>'Gráfico 18'!$C$4:$C$6</c:f>
              <c:numCache>
                <c:formatCode>0.0%</c:formatCode>
                <c:ptCount val="3"/>
                <c:pt idx="0">
                  <c:v>0.13864491844416563</c:v>
                </c:pt>
                <c:pt idx="1">
                  <c:v>0.27603513174404015</c:v>
                </c:pt>
                <c:pt idx="2">
                  <c:v>0.58531994981179425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36-4C5F-A70C-27ADBDC9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tx>
            <c:strRef>
              <c:f>'Gráfico 2'!$C$3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0A-4FCA-BAE6-B9F8AC85FC2F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0A-4FCA-BAE6-B9F8AC85FC2F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0A-4FCA-BAE6-B9F8AC85FC2F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0A-4FCA-BAE6-B9F8AC85FC2F}"/>
              </c:ext>
            </c:extLst>
          </c:dPt>
          <c:dPt>
            <c:idx val="4"/>
            <c:bubble3D val="0"/>
            <c:explosion val="1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0A-4FCA-BAE6-B9F8AC85FC2F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0A-4FCA-BAE6-B9F8AC85FC2F}"/>
              </c:ext>
            </c:extLst>
          </c:dPt>
          <c:dLbls>
            <c:dLbl>
              <c:idx val="1"/>
              <c:layout>
                <c:manualLayout>
                  <c:x val="1.5873015873015872E-2"/>
                  <c:y val="4.40917107583774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A-4FCA-BAE6-B9F8AC85FC2F}"/>
                </c:ext>
              </c:extLst>
            </c:dLbl>
            <c:dLbl>
              <c:idx val="2"/>
              <c:layout>
                <c:manualLayout>
                  <c:x val="-1.8518518518518566E-2"/>
                  <c:y val="8.81834215167548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0A-4FCA-BAE6-B9F8AC85FC2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/>
                      <a:t>Brasileira</a:t>
                    </a:r>
                  </a:p>
                  <a:p>
                    <a:fld id="{2BEA0D71-2103-4487-AE82-BDD9C487CD78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A0A-4FCA-BAE6-B9F8AC85F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 2'!$A$4:$A$8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2'!$C$4:$C$8</c:f>
              <c:numCache>
                <c:formatCode>0.0%</c:formatCode>
                <c:ptCount val="5"/>
                <c:pt idx="0">
                  <c:v>0.55414090155459472</c:v>
                </c:pt>
                <c:pt idx="1">
                  <c:v>0.16102108787543171</c:v>
                </c:pt>
                <c:pt idx="2">
                  <c:v>0.14713170491456312</c:v>
                </c:pt>
                <c:pt idx="3">
                  <c:v>4.8004837582160169E-2</c:v>
                </c:pt>
                <c:pt idx="4">
                  <c:v>8.9701468073250079E-2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0A-4FCA-BAE6-B9F8AC85F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1"/>
        <c:secondPieSize val="44"/>
        <c:serLines>
          <c:spPr>
            <a:ln w="9525" cap="flat" cmpd="sng" algn="ctr">
              <a:solidFill>
                <a:schemeClr val="accent1"/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67-4960-8DA6-771EACABD395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67-4960-8DA6-771EACABD395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67-4960-8DA6-771EACABD395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67-4960-8DA6-771EACABD395}"/>
              </c:ext>
            </c:extLst>
          </c:dPt>
          <c:dPt>
            <c:idx val="4"/>
            <c:bubble3D val="0"/>
            <c:explosion val="1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67-4960-8DA6-771EACABD395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67-4960-8DA6-771EACABD395}"/>
              </c:ext>
            </c:extLst>
          </c:dPt>
          <c:dLbls>
            <c:dLbl>
              <c:idx val="0"/>
              <c:layout>
                <c:manualLayout>
                  <c:x val="1.3888888888888888E-2"/>
                  <c:y val="0.134259259259259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7-4960-8DA6-771EACABD395}"/>
                </c:ext>
              </c:extLst>
            </c:dLbl>
            <c:dLbl>
              <c:idx val="1"/>
              <c:layout>
                <c:manualLayout>
                  <c:x val="-6.9444444444444448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67-4960-8DA6-771EACABD395}"/>
                </c:ext>
              </c:extLst>
            </c:dLbl>
            <c:dLbl>
              <c:idx val="3"/>
              <c:layout>
                <c:manualLayout>
                  <c:x val="0.10237773403324574"/>
                  <c:y val="2.77779600466607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71369203849516"/>
                      <c:h val="0.18013888888888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C67-4960-8DA6-771EACABD395}"/>
                </c:ext>
              </c:extLst>
            </c:dLbl>
            <c:dLbl>
              <c:idx val="4"/>
              <c:layout>
                <c:manualLayout>
                  <c:x val="-1.6666666666666666E-2"/>
                  <c:y val="-2.314814814814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67-4960-8DA6-771EACABD39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/>
                      <a:t>Brasileira</a:t>
                    </a:r>
                  </a:p>
                  <a:p>
                    <a:fld id="{D4844419-B220-4088-B17E-936338C33639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C67-4960-8DA6-771EACABD3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3'!$A$4:$A$8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3'!$C$4:$C$8</c:f>
              <c:numCache>
                <c:formatCode>0.0%</c:formatCode>
                <c:ptCount val="5"/>
                <c:pt idx="0">
                  <c:v>0.70104560691594897</c:v>
                </c:pt>
                <c:pt idx="1">
                  <c:v>0.11072920491422074</c:v>
                </c:pt>
                <c:pt idx="2">
                  <c:v>2.6510622123328238E-2</c:v>
                </c:pt>
                <c:pt idx="3">
                  <c:v>4.9918711838690302E-2</c:v>
                </c:pt>
                <c:pt idx="4">
                  <c:v>0.11179585420781167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67-4960-8DA6-771EACABD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1"/>
        <c:secondPieSize val="4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C1-4959-97C5-A7D59FEE46E3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C1-4959-97C5-A7D59FEE46E3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C1-4959-97C5-A7D59FEE46E3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C1-4959-97C5-A7D59FEE46E3}"/>
              </c:ext>
            </c:extLst>
          </c:dPt>
          <c:dPt>
            <c:idx val="4"/>
            <c:bubble3D val="0"/>
            <c:explosion val="1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C1-4959-97C5-A7D59FEE46E3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C1-4959-97C5-A7D59FEE46E3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0.138888888888888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1-4959-97C5-A7D59FEE46E3}"/>
                </c:ext>
              </c:extLst>
            </c:dLbl>
            <c:dLbl>
              <c:idx val="1"/>
              <c:layout>
                <c:manualLayout>
                  <c:x val="-3.33333333333333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1-4959-97C5-A7D59FEE46E3}"/>
                </c:ext>
              </c:extLst>
            </c:dLbl>
            <c:dLbl>
              <c:idx val="3"/>
              <c:layout>
                <c:manualLayout>
                  <c:x val="7.5181555186953589E-2"/>
                  <c:y val="7.233398896146616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C1-4959-97C5-A7D59FEE46E3}"/>
                </c:ext>
              </c:extLst>
            </c:dLbl>
            <c:dLbl>
              <c:idx val="4"/>
              <c:layout>
                <c:manualLayout>
                  <c:x val="-3.3333333333333333E-2"/>
                  <c:y val="-2.31481481481481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C1-4959-97C5-A7D59FEE46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/>
                      <a:t>Brasileira</a:t>
                    </a:r>
                  </a:p>
                  <a:p>
                    <a:fld id="{3B4587CF-0DD6-497C-81C9-0AD685749A1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FC1-4959-97C5-A7D59FEE46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4'!$A$4:$A$8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4'!$C$4:$C$8</c:f>
              <c:numCache>
                <c:formatCode>0.0%</c:formatCode>
                <c:ptCount val="5"/>
                <c:pt idx="0">
                  <c:v>0.6313420960957804</c:v>
                </c:pt>
                <c:pt idx="1">
                  <c:v>0.10067102336800314</c:v>
                </c:pt>
                <c:pt idx="2">
                  <c:v>2.466195757079338E-2</c:v>
                </c:pt>
                <c:pt idx="3">
                  <c:v>5.8649638060514139E-2</c:v>
                </c:pt>
                <c:pt idx="4">
                  <c:v>0.184675284904909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C1-4959-97C5-A7D59FEE4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1"/>
        <c:secondPieSize val="4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E7-404A-A3C9-3F10529AA469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E7-404A-A3C9-3F10529AA469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E7-404A-A3C9-3F10529AA469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E7-404A-A3C9-3F10529AA469}"/>
              </c:ext>
            </c:extLst>
          </c:dPt>
          <c:dPt>
            <c:idx val="4"/>
            <c:bubble3D val="0"/>
            <c:explosion val="1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E7-404A-A3C9-3F10529AA469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E7-404A-A3C9-3F10529AA469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8.3333333333333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7-404A-A3C9-3F10529AA469}"/>
                </c:ext>
              </c:extLst>
            </c:dLbl>
            <c:dLbl>
              <c:idx val="3"/>
              <c:layout>
                <c:manualLayout>
                  <c:x val="1.0044634831604858E-2"/>
                  <c:y val="1.19542250333241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E7-404A-A3C9-3F10529AA46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/>
                      <a:t>Brasileira</a:t>
                    </a:r>
                  </a:p>
                  <a:p>
                    <a:fld id="{28864628-FEBC-46A0-8CCD-FB3C5597F320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CE7-404A-A3C9-3F10529AA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5'!$A$4:$A$8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5'!$C$4:$C$8</c:f>
              <c:numCache>
                <c:formatCode>0.0%</c:formatCode>
                <c:ptCount val="5"/>
                <c:pt idx="0">
                  <c:v>0.67674471248099477</c:v>
                </c:pt>
                <c:pt idx="1">
                  <c:v>0.12812025671298014</c:v>
                </c:pt>
                <c:pt idx="2">
                  <c:v>1.2489251097155608E-2</c:v>
                </c:pt>
                <c:pt idx="3">
                  <c:v>4.5731611921013049E-2</c:v>
                </c:pt>
                <c:pt idx="4">
                  <c:v>0.13691416778785634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E7-404A-A3C9-3F10529AA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1"/>
        <c:secondPieSize val="4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84-46B2-9420-6F34366F7930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4-46B2-9420-6F34366F7930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4-46B2-9420-6F34366F7930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4-46B2-9420-6F34366F7930}"/>
              </c:ext>
            </c:extLst>
          </c:dPt>
          <c:dPt>
            <c:idx val="4"/>
            <c:bubble3D val="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4-46B2-9420-6F34366F7930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84-46B2-9420-6F34366F7930}"/>
              </c:ext>
            </c:extLst>
          </c:dPt>
          <c:dLbls>
            <c:dLbl>
              <c:idx val="0"/>
              <c:layout>
                <c:manualLayout>
                  <c:x val="4.7831890902069671E-2"/>
                  <c:y val="0.12575694968867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4-46B2-9420-6F34366F7930}"/>
                </c:ext>
              </c:extLst>
            </c:dLbl>
            <c:dLbl>
              <c:idx val="1"/>
              <c:layout>
                <c:manualLayout>
                  <c:x val="-4.3372523640024446E-2"/>
                  <c:y val="-7.872537059628110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4-46B2-9420-6F34366F7930}"/>
                </c:ext>
              </c:extLst>
            </c:dLbl>
            <c:dLbl>
              <c:idx val="3"/>
              <c:layout>
                <c:manualLayout>
                  <c:x val="4.3797607490844465E-2"/>
                  <c:y val="-2.9191976515749939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84-46B2-9420-6F34366F7930}"/>
                </c:ext>
              </c:extLst>
            </c:dLbl>
            <c:dLbl>
              <c:idx val="4"/>
              <c:layout>
                <c:manualLayout>
                  <c:x val="1.4240055648251574E-2"/>
                  <c:y val="1.05581123633928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84-46B2-9420-6F34366F7930}"/>
                </c:ext>
              </c:extLst>
            </c:dLbl>
            <c:dLbl>
              <c:idx val="5"/>
              <c:layout>
                <c:manualLayout>
                  <c:x val="-3.0905651942371794E-2"/>
                  <c:y val="-5.814763703113428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Segoe UI" panose="020B0502040204020203" pitchFamily="34" charset="0"/>
                        <a:ea typeface="+mn-ea"/>
                        <a:cs typeface="Segoe UI" panose="020B0502040204020203" pitchFamily="34" charset="0"/>
                      </a:defRPr>
                    </a:pPr>
                    <a:r>
                      <a:rPr lang="en-US" baseline="0"/>
                      <a:t>Brasileira
</a:t>
                    </a:r>
                    <a:fld id="{299503BB-CFF5-47A9-A15F-D424801C57DC}" type="VALUE">
                      <a:rPr lang="en-US" baseline="0"/>
                      <a:pPr>
                        <a:defRPr>
                          <a:solidFill>
                            <a:schemeClr val="tx1"/>
                          </a:solidFill>
                          <a:latin typeface="Segoe UI" panose="020B0502040204020203" pitchFamily="34" charset="0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71541157145005"/>
                      <c:h val="0.123446960785097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E84-46B2-9420-6F34366F79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6'!$A$4:$A$8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6'!$C$4:$C$8</c:f>
              <c:numCache>
                <c:formatCode>0.0%</c:formatCode>
                <c:ptCount val="5"/>
                <c:pt idx="0">
                  <c:v>0.68984921094027263</c:v>
                </c:pt>
                <c:pt idx="1">
                  <c:v>0.10939399044956799</c:v>
                </c:pt>
                <c:pt idx="2">
                  <c:v>2.7991813174526196E-2</c:v>
                </c:pt>
                <c:pt idx="3">
                  <c:v>5.249627242488452E-2</c:v>
                </c:pt>
                <c:pt idx="4">
                  <c:v>0.12026871301074854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84-46B2-9420-6F34366F7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1"/>
        <c:secondPieSize val="4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4B1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4-4113-8759-60037DFE8081}"/>
              </c:ext>
            </c:extLst>
          </c:dPt>
          <c:dPt>
            <c:idx val="1"/>
            <c:bubble3D val="0"/>
            <c:spPr>
              <a:solidFill>
                <a:srgbClr val="C09BF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4-4113-8759-60037DFE8081}"/>
              </c:ext>
            </c:extLst>
          </c:dPt>
          <c:dPt>
            <c:idx val="2"/>
            <c:bubble3D val="0"/>
            <c:spPr>
              <a:solidFill>
                <a:srgbClr val="6D6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C4-4113-8759-60037DFE8081}"/>
              </c:ext>
            </c:extLst>
          </c:dPt>
          <c:dPt>
            <c:idx val="3"/>
            <c:bubble3D val="0"/>
            <c:spPr>
              <a:solidFill>
                <a:srgbClr val="AFAAB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C4-4113-8759-60037DFE8081}"/>
              </c:ext>
            </c:extLst>
          </c:dPt>
          <c:dPt>
            <c:idx val="4"/>
            <c:bubble3D val="0"/>
            <c:spPr>
              <a:solidFill>
                <a:srgbClr val="595C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C4-4113-8759-60037DFE8081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C4-4113-8759-60037DFE8081}"/>
              </c:ext>
            </c:extLst>
          </c:dPt>
          <c:dLbls>
            <c:dLbl>
              <c:idx val="0"/>
              <c:layout>
                <c:manualLayout>
                  <c:x val="1.3834686679790027E-2"/>
                  <c:y val="0.140372746787753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4-4113-8759-60037DFE8081}"/>
                </c:ext>
              </c:extLst>
            </c:dLbl>
            <c:dLbl>
              <c:idx val="1"/>
              <c:layout>
                <c:manualLayout>
                  <c:x val="-2.8774401246719161E-2"/>
                  <c:y val="-5.3332698523685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4-4113-8759-60037DFE8081}"/>
                </c:ext>
              </c:extLst>
            </c:dLbl>
            <c:dLbl>
              <c:idx val="2"/>
              <c:layout>
                <c:manualLayout>
                  <c:x val="1.080565124671916E-2"/>
                  <c:y val="-5.6353373046005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C4-4113-8759-60037DFE8081}"/>
                </c:ext>
              </c:extLst>
            </c:dLbl>
            <c:dLbl>
              <c:idx val="3"/>
              <c:layout>
                <c:manualLayout>
                  <c:x val="1.9591535433070868E-2"/>
                  <c:y val="2.5090503815287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C4-4113-8759-60037DFE8081}"/>
                </c:ext>
              </c:extLst>
            </c:dLbl>
            <c:dLbl>
              <c:idx val="4"/>
              <c:layout>
                <c:manualLayout>
                  <c:x val="-1.0889517716535528E-2"/>
                  <c:y val="-1.47839984875776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C4-4113-8759-60037DFE8081}"/>
                </c:ext>
              </c:extLst>
            </c:dLbl>
            <c:dLbl>
              <c:idx val="5"/>
              <c:layout>
                <c:manualLayout>
                  <c:x val="-1.6416297572178478E-2"/>
                  <c:y val="-1.334837878535660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Segoe UI" panose="020B0502040204020203" pitchFamily="34" charset="0"/>
                        <a:ea typeface="+mn-ea"/>
                        <a:cs typeface="Segoe UI" panose="020B0502040204020203" pitchFamily="34" charset="0"/>
                      </a:defRPr>
                    </a:pPr>
                    <a:r>
                      <a:rPr lang="en-US" baseline="0"/>
                      <a:t>Brasileira
</a:t>
                    </a:r>
                    <a:fld id="{B88A054C-5716-4A3B-9277-2018300BB5A5}" type="VALUE">
                      <a:rPr lang="en-US" baseline="0"/>
                      <a:pPr>
                        <a:defRPr>
                          <a:solidFill>
                            <a:schemeClr val="tx1"/>
                          </a:solidFill>
                          <a:latin typeface="Segoe UI" panose="020B0502040204020203" pitchFamily="34" charset="0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71541157145005"/>
                      <c:h val="0.123446960785097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1C4-4113-8759-60037DFE80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7'!$A$4:$A$8</c:f>
              <c:strCache>
                <c:ptCount val="5"/>
                <c:pt idx="0">
                  <c:v>Estrangeira</c:v>
                </c:pt>
                <c:pt idx="1">
                  <c:v>Publicidade</c:v>
                </c:pt>
                <c:pt idx="2">
                  <c:v>Outros</c:v>
                </c:pt>
                <c:pt idx="3">
                  <c:v>Brasileira não independente</c:v>
                </c:pt>
                <c:pt idx="4">
                  <c:v>Brasileira independente</c:v>
                </c:pt>
              </c:strCache>
            </c:strRef>
          </c:cat>
          <c:val>
            <c:numRef>
              <c:f>'Gráfico 7'!$C$4:$C$8</c:f>
              <c:numCache>
                <c:formatCode>0.0%</c:formatCode>
                <c:ptCount val="5"/>
                <c:pt idx="0">
                  <c:v>0.75246774806977434</c:v>
                </c:pt>
                <c:pt idx="1">
                  <c:v>0.11686149845056606</c:v>
                </c:pt>
                <c:pt idx="2">
                  <c:v>1.9707896007178771E-2</c:v>
                </c:pt>
                <c:pt idx="3">
                  <c:v>3.8080644965764299E-2</c:v>
                </c:pt>
                <c:pt idx="4">
                  <c:v>7.2882212506716587E-2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C4-4113-8759-60037DFE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1"/>
        <c:secondPieSize val="44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8'!$B$4</c:f>
              <c:strCache>
                <c:ptCount val="1"/>
                <c:pt idx="0">
                  <c:v>CABEQ</c:v>
                </c:pt>
              </c:strCache>
            </c:strRef>
          </c:tx>
          <c:spPr>
            <a:ln w="28575" cap="rnd">
              <a:solidFill>
                <a:srgbClr val="C09BF7"/>
              </a:solidFill>
              <a:round/>
            </a:ln>
            <a:effectLst/>
          </c:spPr>
          <c:marker>
            <c:symbol val="none"/>
          </c:marker>
          <c:cat>
            <c:strRef>
              <c:f>'Gráfico 8'!$A$5:$A$16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8'!$B$5:$B$16</c:f>
              <c:numCache>
                <c:formatCode>0.0%</c:formatCode>
                <c:ptCount val="12"/>
                <c:pt idx="0">
                  <c:v>0.57688013088957246</c:v>
                </c:pt>
                <c:pt idx="1">
                  <c:v>0.56798820284474993</c:v>
                </c:pt>
                <c:pt idx="2">
                  <c:v>0.57088556589940009</c:v>
                </c:pt>
                <c:pt idx="3">
                  <c:v>0.56948032175841756</c:v>
                </c:pt>
                <c:pt idx="4">
                  <c:v>0.57911930792978017</c:v>
                </c:pt>
                <c:pt idx="5">
                  <c:v>0.5885984753139416</c:v>
                </c:pt>
                <c:pt idx="6">
                  <c:v>0.58095261316095392</c:v>
                </c:pt>
                <c:pt idx="7">
                  <c:v>0.60306840597394329</c:v>
                </c:pt>
                <c:pt idx="8">
                  <c:v>0.59447177110521709</c:v>
                </c:pt>
                <c:pt idx="9">
                  <c:v>0.58555090446165237</c:v>
                </c:pt>
                <c:pt idx="10">
                  <c:v>0.57451208406380461</c:v>
                </c:pt>
                <c:pt idx="11">
                  <c:v>0.57239964098808482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C-4454-8AF4-7B5BEBF634CA}"/>
            </c:ext>
          </c:extLst>
        </c:ser>
        <c:ser>
          <c:idx val="1"/>
          <c:order val="1"/>
          <c:tx>
            <c:strRef>
              <c:f>'Gráfico 8'!$C$4</c:f>
              <c:strCache>
                <c:ptCount val="1"/>
                <c:pt idx="0">
                  <c:v>CABEQ INFANTIL</c:v>
                </c:pt>
              </c:strCache>
            </c:strRef>
          </c:tx>
          <c:spPr>
            <a:ln w="28575" cap="rnd">
              <a:solidFill>
                <a:srgbClr val="4B10F0"/>
              </a:solidFill>
              <a:round/>
            </a:ln>
            <a:effectLst/>
          </c:spPr>
          <c:marker>
            <c:symbol val="none"/>
          </c:marker>
          <c:cat>
            <c:strRef>
              <c:f>'Gráfico 8'!$A$5:$A$16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8'!$C$5:$C$16</c:f>
              <c:numCache>
                <c:formatCode>0.0%</c:formatCode>
                <c:ptCount val="12"/>
                <c:pt idx="0">
                  <c:v>0.54842581734769702</c:v>
                </c:pt>
                <c:pt idx="1">
                  <c:v>0.53992930243649295</c:v>
                </c:pt>
                <c:pt idx="2">
                  <c:v>0.54886326600028368</c:v>
                </c:pt>
                <c:pt idx="3">
                  <c:v>0.55229910190395437</c:v>
                </c:pt>
                <c:pt idx="4">
                  <c:v>0.53148771538970563</c:v>
                </c:pt>
                <c:pt idx="5">
                  <c:v>0.53607427086470838</c:v>
                </c:pt>
                <c:pt idx="6">
                  <c:v>0.52161396656646697</c:v>
                </c:pt>
                <c:pt idx="7">
                  <c:v>0.43509269879266987</c:v>
                </c:pt>
                <c:pt idx="8">
                  <c:v>0.44239539419821738</c:v>
                </c:pt>
                <c:pt idx="9">
                  <c:v>0.43517415001103515</c:v>
                </c:pt>
                <c:pt idx="10">
                  <c:v>0.44997295239369867</c:v>
                </c:pt>
                <c:pt idx="11">
                  <c:v>0.44695408505466527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C-4454-8AF4-7B5BEBF634CA}"/>
            </c:ext>
          </c:extLst>
        </c:ser>
        <c:ser>
          <c:idx val="2"/>
          <c:order val="2"/>
          <c:tx>
            <c:strRef>
              <c:f>'Gráfico 8'!$D$4</c:f>
              <c:strCache>
                <c:ptCount val="1"/>
                <c:pt idx="0">
                  <c:v>CABEQ SB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'Gráfico 8'!$A$5:$A$16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8'!$D$5:$D$16</c:f>
              <c:numCache>
                <c:formatCode>0.0%</c:formatCode>
                <c:ptCount val="12"/>
                <c:pt idx="0">
                  <c:v>0.80280286546641622</c:v>
                </c:pt>
                <c:pt idx="1">
                  <c:v>0.78848770076246266</c:v>
                </c:pt>
                <c:pt idx="2">
                  <c:v>0.79270832359779364</c:v>
                </c:pt>
                <c:pt idx="3">
                  <c:v>0.79037238046770708</c:v>
                </c:pt>
                <c:pt idx="4">
                  <c:v>0.78862267799519536</c:v>
                </c:pt>
                <c:pt idx="5">
                  <c:v>0.78571764963697988</c:v>
                </c:pt>
                <c:pt idx="6">
                  <c:v>0.78788052633259109</c:v>
                </c:pt>
                <c:pt idx="7">
                  <c:v>0.81345104111778621</c:v>
                </c:pt>
                <c:pt idx="8">
                  <c:v>0.78230851117757383</c:v>
                </c:pt>
                <c:pt idx="9">
                  <c:v>0.78525026204927129</c:v>
                </c:pt>
                <c:pt idx="10">
                  <c:v>0.79453563675159444</c:v>
                </c:pt>
                <c:pt idx="11">
                  <c:v>0.79963751006017325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FC-4454-8AF4-7B5BEBF634CA}"/>
            </c:ext>
          </c:extLst>
        </c:ser>
        <c:ser>
          <c:idx val="3"/>
          <c:order val="3"/>
          <c:tx>
            <c:strRef>
              <c:f>'Gráfico 8'!$E$4</c:f>
              <c:strCache>
                <c:ptCount val="1"/>
                <c:pt idx="0">
                  <c:v>CEQ 3H30</c:v>
                </c:pt>
              </c:strCache>
            </c:strRef>
          </c:tx>
          <c:spPr>
            <a:ln w="28575" cap="rnd">
              <a:solidFill>
                <a:srgbClr val="6F72F5"/>
              </a:solidFill>
              <a:round/>
            </a:ln>
            <a:effectLst/>
          </c:spPr>
          <c:marker>
            <c:symbol val="none"/>
          </c:marker>
          <c:cat>
            <c:strRef>
              <c:f>'Gráfico 8'!$A$5:$A$16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8'!$E$5:$E$16</c:f>
              <c:numCache>
                <c:formatCode>0.0%</c:formatCode>
                <c:ptCount val="12"/>
                <c:pt idx="0">
                  <c:v>7.02917571466668E-2</c:v>
                </c:pt>
                <c:pt idx="1">
                  <c:v>6.9019209564954193E-2</c:v>
                </c:pt>
                <c:pt idx="2">
                  <c:v>7.151724826269075E-2</c:v>
                </c:pt>
                <c:pt idx="3">
                  <c:v>7.0191906446068153E-2</c:v>
                </c:pt>
                <c:pt idx="4">
                  <c:v>7.1650807152052715E-2</c:v>
                </c:pt>
                <c:pt idx="5">
                  <c:v>7.0362055439299784E-2</c:v>
                </c:pt>
                <c:pt idx="6">
                  <c:v>6.8838681274552158E-2</c:v>
                </c:pt>
                <c:pt idx="7">
                  <c:v>6.9543585472653865E-2</c:v>
                </c:pt>
                <c:pt idx="8">
                  <c:v>6.9584418983235807E-2</c:v>
                </c:pt>
                <c:pt idx="9">
                  <c:v>6.9539124634277374E-2</c:v>
                </c:pt>
                <c:pt idx="10">
                  <c:v>7.0544517179240873E-2</c:v>
                </c:pt>
                <c:pt idx="11">
                  <c:v>6.7835293719637729E-2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FC-4454-8AF4-7B5BEBF634CA}"/>
            </c:ext>
          </c:extLst>
        </c:ser>
        <c:ser>
          <c:idx val="4"/>
          <c:order val="4"/>
          <c:tx>
            <c:strRef>
              <c:f>'Gráfico 8'!$F$4</c:f>
              <c:strCache>
                <c:ptCount val="1"/>
                <c:pt idx="0">
                  <c:v>CEQ 3H30 INFANTIL</c:v>
                </c:pt>
              </c:strCache>
            </c:strRef>
          </c:tx>
          <c:spPr>
            <a:ln w="28575" cap="rnd">
              <a:solidFill>
                <a:srgbClr val="A6A0B2"/>
              </a:solidFill>
              <a:round/>
            </a:ln>
            <a:effectLst/>
          </c:spPr>
          <c:marker>
            <c:symbol val="none"/>
          </c:marker>
          <c:cat>
            <c:strRef>
              <c:f>'Gráfico 8'!$A$5:$A$16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8'!$F$5:$F$16</c:f>
              <c:numCache>
                <c:formatCode>0.0%</c:formatCode>
                <c:ptCount val="12"/>
                <c:pt idx="0">
                  <c:v>5.9144007040933644E-2</c:v>
                </c:pt>
                <c:pt idx="1">
                  <c:v>6.024683203574055E-2</c:v>
                </c:pt>
                <c:pt idx="2">
                  <c:v>6.1909573502493001E-2</c:v>
                </c:pt>
                <c:pt idx="3">
                  <c:v>6.1503148268608525E-2</c:v>
                </c:pt>
                <c:pt idx="4">
                  <c:v>6.024896671615354E-2</c:v>
                </c:pt>
                <c:pt idx="5">
                  <c:v>5.9439247005031261E-2</c:v>
                </c:pt>
                <c:pt idx="6">
                  <c:v>5.689043675760589E-2</c:v>
                </c:pt>
                <c:pt idx="7">
                  <c:v>5.7781761766654963E-2</c:v>
                </c:pt>
                <c:pt idx="8">
                  <c:v>5.3024987369810435E-2</c:v>
                </c:pt>
                <c:pt idx="9">
                  <c:v>5.7192988628024528E-2</c:v>
                </c:pt>
                <c:pt idx="10">
                  <c:v>6.353446263845873E-2</c:v>
                </c:pt>
                <c:pt idx="11">
                  <c:v>6.1240885910631586E-2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FC-4454-8AF4-7B5BEBF6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304815"/>
        <c:axId val="1350306063"/>
      </c:lineChart>
      <c:catAx>
        <c:axId val="135030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350306063"/>
        <c:crosses val="autoZero"/>
        <c:auto val="1"/>
        <c:lblAlgn val="ctr"/>
        <c:lblOffset val="100"/>
        <c:noMultiLvlLbl val="0"/>
      </c:catAx>
      <c:valAx>
        <c:axId val="135030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35030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CABEQ</c:v>
                </c:pt>
              </c:strCache>
            </c:strRef>
          </c:tx>
          <c:spPr>
            <a:ln w="28575" cap="rnd">
              <a:solidFill>
                <a:srgbClr val="C09BF7"/>
              </a:solidFill>
              <a:round/>
            </a:ln>
            <a:effectLst/>
          </c:spPr>
          <c:marker>
            <c:symbol val="none"/>
          </c:marker>
          <c:cat>
            <c:strRef>
              <c:f>'Gráfico 9'!$A$4:$A$15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9'!$B$4:$B$15</c:f>
              <c:numCache>
                <c:formatCode>0.0%</c:formatCode>
                <c:ptCount val="12"/>
                <c:pt idx="0">
                  <c:v>0.70506705611468845</c:v>
                </c:pt>
                <c:pt idx="1">
                  <c:v>0.69412310092978025</c:v>
                </c:pt>
                <c:pt idx="2">
                  <c:v>0.69601211948138231</c:v>
                </c:pt>
                <c:pt idx="3">
                  <c:v>0.68870508025071286</c:v>
                </c:pt>
                <c:pt idx="4">
                  <c:v>0.68202953843874392</c:v>
                </c:pt>
                <c:pt idx="5">
                  <c:v>0.68697513457652482</c:v>
                </c:pt>
                <c:pt idx="6">
                  <c:v>0.6938015214270884</c:v>
                </c:pt>
                <c:pt idx="7">
                  <c:v>0.70396074976797152</c:v>
                </c:pt>
                <c:pt idx="8">
                  <c:v>0.7071898753713779</c:v>
                </c:pt>
                <c:pt idx="9">
                  <c:v>0.70580241827919632</c:v>
                </c:pt>
                <c:pt idx="10">
                  <c:v>0.69597612601134717</c:v>
                </c:pt>
                <c:pt idx="11">
                  <c:v>0.69479276910563137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C-41BD-8967-70F90C4663BF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CABEQ INFANTIL</c:v>
                </c:pt>
              </c:strCache>
            </c:strRef>
          </c:tx>
          <c:spPr>
            <a:ln w="28575" cap="rnd">
              <a:solidFill>
                <a:srgbClr val="4B10F0"/>
              </a:solidFill>
              <a:round/>
            </a:ln>
            <a:effectLst/>
          </c:spPr>
          <c:marker>
            <c:symbol val="none"/>
          </c:marker>
          <c:cat>
            <c:strRef>
              <c:f>'Gráfico 9'!$A$4:$A$15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9'!$C$4:$C$15</c:f>
              <c:numCache>
                <c:formatCode>0.0%</c:formatCode>
                <c:ptCount val="12"/>
                <c:pt idx="0">
                  <c:v>0.70343769423745384</c:v>
                </c:pt>
                <c:pt idx="1">
                  <c:v>0.66952115725125128</c:v>
                </c:pt>
                <c:pt idx="2">
                  <c:v>0.67718401913280113</c:v>
                </c:pt>
                <c:pt idx="3">
                  <c:v>0.69034782971835162</c:v>
                </c:pt>
                <c:pt idx="4">
                  <c:v>0.66268863521917765</c:v>
                </c:pt>
                <c:pt idx="5">
                  <c:v>0.65612353729988859</c:v>
                </c:pt>
                <c:pt idx="6">
                  <c:v>0.6361478058327662</c:v>
                </c:pt>
                <c:pt idx="7">
                  <c:v>0.60554248459922055</c:v>
                </c:pt>
                <c:pt idx="8">
                  <c:v>0.60869037834398287</c:v>
                </c:pt>
                <c:pt idx="9">
                  <c:v>0.60815241863168068</c:v>
                </c:pt>
                <c:pt idx="10">
                  <c:v>0.62286294903422601</c:v>
                </c:pt>
                <c:pt idx="11">
                  <c:v>0.61617580556704799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C-41BD-8967-70F90C4663BF}"/>
            </c:ext>
          </c:extLst>
        </c:ser>
        <c:ser>
          <c:idx val="2"/>
          <c:order val="2"/>
          <c:tx>
            <c:strRef>
              <c:f>'Gráfico 9'!$D$3</c:f>
              <c:strCache>
                <c:ptCount val="1"/>
                <c:pt idx="0">
                  <c:v>CABEQ SB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'Gráfico 9'!$A$4:$A$15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9'!$D$4:$D$15</c:f>
              <c:numCache>
                <c:formatCode>0.0%</c:formatCode>
                <c:ptCount val="12"/>
                <c:pt idx="0">
                  <c:v>0.77642471431462445</c:v>
                </c:pt>
                <c:pt idx="1">
                  <c:v>0.75925279941448454</c:v>
                </c:pt>
                <c:pt idx="2">
                  <c:v>0.7799507632062942</c:v>
                </c:pt>
                <c:pt idx="3">
                  <c:v>0.77112714716421871</c:v>
                </c:pt>
                <c:pt idx="4">
                  <c:v>0.767034307627951</c:v>
                </c:pt>
                <c:pt idx="5">
                  <c:v>0.7759396584922591</c:v>
                </c:pt>
                <c:pt idx="6">
                  <c:v>0.76371627698673838</c:v>
                </c:pt>
                <c:pt idx="7">
                  <c:v>0.79101793299553946</c:v>
                </c:pt>
                <c:pt idx="8">
                  <c:v>0.75746576727145898</c:v>
                </c:pt>
                <c:pt idx="9">
                  <c:v>0.77066551471925204</c:v>
                </c:pt>
                <c:pt idx="10">
                  <c:v>0.76439557878809039</c:v>
                </c:pt>
                <c:pt idx="11">
                  <c:v>0.7804645744698725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EC-41BD-8967-70F90C4663BF}"/>
            </c:ext>
          </c:extLst>
        </c:ser>
        <c:ser>
          <c:idx val="3"/>
          <c:order val="3"/>
          <c:tx>
            <c:strRef>
              <c:f>'Gráfico 9'!$E$3</c:f>
              <c:strCache>
                <c:ptCount val="1"/>
                <c:pt idx="0">
                  <c:v>CEQ 3H30</c:v>
                </c:pt>
              </c:strCache>
            </c:strRef>
          </c:tx>
          <c:spPr>
            <a:ln w="28575" cap="rnd">
              <a:solidFill>
                <a:srgbClr val="6F72F5"/>
              </a:solidFill>
              <a:round/>
            </a:ln>
            <a:effectLst/>
          </c:spPr>
          <c:marker>
            <c:symbol val="none"/>
          </c:marker>
          <c:cat>
            <c:strRef>
              <c:f>'Gráfico 9'!$A$4:$A$15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9'!$E$4:$E$15</c:f>
              <c:numCache>
                <c:formatCode>0.0%</c:formatCode>
                <c:ptCount val="12"/>
                <c:pt idx="0">
                  <c:v>0.14616457963919521</c:v>
                </c:pt>
                <c:pt idx="1">
                  <c:v>0.14063819087063376</c:v>
                </c:pt>
                <c:pt idx="2">
                  <c:v>0.13953179426479989</c:v>
                </c:pt>
                <c:pt idx="3">
                  <c:v>0.14083937263897159</c:v>
                </c:pt>
                <c:pt idx="4">
                  <c:v>0.14414713830942505</c:v>
                </c:pt>
                <c:pt idx="5">
                  <c:v>0.13815631516740151</c:v>
                </c:pt>
                <c:pt idx="6">
                  <c:v>0.1374100311274157</c:v>
                </c:pt>
                <c:pt idx="7">
                  <c:v>0.13996212301241748</c:v>
                </c:pt>
                <c:pt idx="8">
                  <c:v>0.13633533986286733</c:v>
                </c:pt>
                <c:pt idx="9">
                  <c:v>0.13889388838559194</c:v>
                </c:pt>
                <c:pt idx="10">
                  <c:v>0.13684371765376299</c:v>
                </c:pt>
                <c:pt idx="11">
                  <c:v>0.13081975312598043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EC-41BD-8967-70F90C4663BF}"/>
            </c:ext>
          </c:extLst>
        </c:ser>
        <c:ser>
          <c:idx val="4"/>
          <c:order val="4"/>
          <c:tx>
            <c:strRef>
              <c:f>'Gráfico 9'!$F$3</c:f>
              <c:strCache>
                <c:ptCount val="1"/>
                <c:pt idx="0">
                  <c:v>CEQ 3H30 INFANTIL</c:v>
                </c:pt>
              </c:strCache>
            </c:strRef>
          </c:tx>
          <c:spPr>
            <a:ln w="28575" cap="rnd">
              <a:solidFill>
                <a:srgbClr val="A6A0B2"/>
              </a:solidFill>
              <a:round/>
            </a:ln>
            <a:effectLst/>
          </c:spPr>
          <c:marker>
            <c:symbol val="none"/>
          </c:marker>
          <c:cat>
            <c:strRef>
              <c:f>'Gráfico 9'!$A$4:$A$15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'Gráfico 9'!$F$4:$F$15</c:f>
              <c:numCache>
                <c:formatCode>0.0%</c:formatCode>
                <c:ptCount val="12"/>
                <c:pt idx="0">
                  <c:v>0.11876881660276672</c:v>
                </c:pt>
                <c:pt idx="1">
                  <c:v>0.1245815761105963</c:v>
                </c:pt>
                <c:pt idx="2">
                  <c:v>0.1238916713959226</c:v>
                </c:pt>
                <c:pt idx="3">
                  <c:v>0.12073804920180897</c:v>
                </c:pt>
                <c:pt idx="4">
                  <c:v>0.12247638854266174</c:v>
                </c:pt>
                <c:pt idx="5">
                  <c:v>0.12155021220602376</c:v>
                </c:pt>
                <c:pt idx="6">
                  <c:v>0.11509706161843512</c:v>
                </c:pt>
                <c:pt idx="7">
                  <c:v>0.12048807641156507</c:v>
                </c:pt>
                <c:pt idx="8">
                  <c:v>0.11125128948554174</c:v>
                </c:pt>
                <c:pt idx="9">
                  <c:v>0.12106168601029745</c:v>
                </c:pt>
                <c:pt idx="10">
                  <c:v>0.12747357244224639</c:v>
                </c:pt>
                <c:pt idx="11">
                  <c:v>0.12378813829899485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EC-41BD-8967-70F90C466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305647"/>
        <c:axId val="1350303983"/>
      </c:lineChart>
      <c:catAx>
        <c:axId val="135030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350303983"/>
        <c:crosses val="autoZero"/>
        <c:auto val="1"/>
        <c:lblAlgn val="ctr"/>
        <c:lblOffset val="100"/>
        <c:noMultiLvlLbl val="0"/>
      </c:catAx>
      <c:valAx>
        <c:axId val="135030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135030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7</xdr:row>
      <xdr:rowOff>109537</xdr:rowOff>
    </xdr:from>
    <xdr:to>
      <xdr:col>6</xdr:col>
      <xdr:colOff>333375</xdr:colOff>
      <xdr:row>39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38BFA1-E048-4E57-9657-B74DADD58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</xdr:colOff>
      <xdr:row>10</xdr:row>
      <xdr:rowOff>57680</xdr:rowOff>
    </xdr:from>
    <xdr:to>
      <xdr:col>9</xdr:col>
      <xdr:colOff>114300</xdr:colOff>
      <xdr:row>35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35FB04-E3DE-4558-917A-D528825E9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222250</xdr:colOff>
      <xdr:row>1</xdr:row>
      <xdr:rowOff>0</xdr:rowOff>
    </xdr:from>
    <xdr:to>
      <xdr:col>34</xdr:col>
      <xdr:colOff>127001</xdr:colOff>
      <xdr:row>11</xdr:row>
      <xdr:rowOff>105834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CF427F-34E2-441D-A53E-BFDF1A81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455082</xdr:colOff>
      <xdr:row>10</xdr:row>
      <xdr:rowOff>73165</xdr:rowOff>
    </xdr:from>
    <xdr:to>
      <xdr:col>9</xdr:col>
      <xdr:colOff>488157</xdr:colOff>
      <xdr:row>35</xdr:row>
      <xdr:rowOff>25165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EB9346-AEF8-4ECA-8517-82F5FC3A4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128584</xdr:rowOff>
    </xdr:from>
    <xdr:to>
      <xdr:col>7</xdr:col>
      <xdr:colOff>428625</xdr:colOff>
      <xdr:row>61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083B1C-E13C-4DA9-9273-928D8475B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8</xdr:row>
      <xdr:rowOff>4761</xdr:rowOff>
    </xdr:from>
    <xdr:to>
      <xdr:col>6</xdr:col>
      <xdr:colOff>403163</xdr:colOff>
      <xdr:row>29</xdr:row>
      <xdr:rowOff>44361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103CFB-9EF6-4148-9558-9297DE6E7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8</xdr:row>
      <xdr:rowOff>4760</xdr:rowOff>
    </xdr:from>
    <xdr:to>
      <xdr:col>6</xdr:col>
      <xdr:colOff>403162</xdr:colOff>
      <xdr:row>29</xdr:row>
      <xdr:rowOff>44360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A354C9-4727-4762-A221-3333A49D6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71436</xdr:rowOff>
    </xdr:from>
    <xdr:to>
      <xdr:col>8</xdr:col>
      <xdr:colOff>474600</xdr:colOff>
      <xdr:row>28</xdr:row>
      <xdr:rowOff>111036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F38276-7CE3-43B0-BF35-3F4716F71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119060</xdr:rowOff>
    </xdr:from>
    <xdr:to>
      <xdr:col>6</xdr:col>
      <xdr:colOff>390525</xdr:colOff>
      <xdr:row>47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5AB622-391F-4CEE-AAAF-D36E60199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147637</xdr:rowOff>
    </xdr:from>
    <xdr:to>
      <xdr:col>5</xdr:col>
      <xdr:colOff>874649</xdr:colOff>
      <xdr:row>29</xdr:row>
      <xdr:rowOff>34837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C05412-4E85-4C91-986F-8063F6DDE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4762</xdr:rowOff>
    </xdr:from>
    <xdr:to>
      <xdr:col>8</xdr:col>
      <xdr:colOff>276225</xdr:colOff>
      <xdr:row>29</xdr:row>
      <xdr:rowOff>6262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F8546-7C94-4D5C-8919-4D4D64B16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8</xdr:row>
      <xdr:rowOff>138112</xdr:rowOff>
    </xdr:from>
    <xdr:to>
      <xdr:col>9</xdr:col>
      <xdr:colOff>371475</xdr:colOff>
      <xdr:row>32</xdr:row>
      <xdr:rowOff>47626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AE4D8F-2F76-4B76-9E55-0FDA1700B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8</xdr:row>
      <xdr:rowOff>119061</xdr:rowOff>
    </xdr:from>
    <xdr:to>
      <xdr:col>8</xdr:col>
      <xdr:colOff>314324</xdr:colOff>
      <xdr:row>33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AB4584-0C8D-4FE3-8FC3-6A667FD28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33335</xdr:rowOff>
    </xdr:from>
    <xdr:to>
      <xdr:col>7</xdr:col>
      <xdr:colOff>455550</xdr:colOff>
      <xdr:row>30</xdr:row>
      <xdr:rowOff>72935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447208-C40A-46D2-A7FB-9D82F842C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9</xdr:row>
      <xdr:rowOff>4762</xdr:rowOff>
    </xdr:from>
    <xdr:to>
      <xdr:col>7</xdr:col>
      <xdr:colOff>103124</xdr:colOff>
      <xdr:row>30</xdr:row>
      <xdr:rowOff>44362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278C49-BF1F-463C-BF01-242F454D4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8</xdr:row>
      <xdr:rowOff>104776</xdr:rowOff>
    </xdr:from>
    <xdr:to>
      <xdr:col>8</xdr:col>
      <xdr:colOff>393526</xdr:colOff>
      <xdr:row>29</xdr:row>
      <xdr:rowOff>144376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01B22C-2D11-494F-BF52-4F9A63230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114299</xdr:rowOff>
    </xdr:from>
    <xdr:to>
      <xdr:col>8</xdr:col>
      <xdr:colOff>364950</xdr:colOff>
      <xdr:row>30</xdr:row>
      <xdr:rowOff>1499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B8B272-1391-485B-A985-9E4BF2839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535080</xdr:colOff>
      <xdr:row>1</xdr:row>
      <xdr:rowOff>152400</xdr:rowOff>
    </xdr:from>
    <xdr:to>
      <xdr:col>20</xdr:col>
      <xdr:colOff>47625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FACF84-91E5-454B-B303-5D723EE2B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</xdr:row>
      <xdr:rowOff>147636</xdr:rowOff>
    </xdr:from>
    <xdr:to>
      <xdr:col>19</xdr:col>
      <xdr:colOff>264074</xdr:colOff>
      <xdr:row>26</xdr:row>
      <xdr:rowOff>3936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3ED364-EE8D-4D8E-8FE0-D966A889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pel">
    <a:dk1>
      <a:sysClr val="windowText" lastClr="000000"/>
    </a:dk1>
    <a:lt1>
      <a:sysClr val="window" lastClr="FFFFFF"/>
    </a:lt1>
    <a:dk2>
      <a:srgbClr val="444D26"/>
    </a:dk2>
    <a:lt2>
      <a:srgbClr val="FEFAC9"/>
    </a:lt2>
    <a:accent1>
      <a:srgbClr val="A5B592"/>
    </a:accent1>
    <a:accent2>
      <a:srgbClr val="F3A447"/>
    </a:accent2>
    <a:accent3>
      <a:srgbClr val="E7BC29"/>
    </a:accent3>
    <a:accent4>
      <a:srgbClr val="D092A7"/>
    </a:accent4>
    <a:accent5>
      <a:srgbClr val="9C85C0"/>
    </a:accent5>
    <a:accent6>
      <a:srgbClr val="809EC2"/>
    </a:accent6>
    <a:hlink>
      <a:srgbClr val="8E58B6"/>
    </a:hlink>
    <a:folHlink>
      <a:srgbClr val="7F6F6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pel">
    <a:dk1>
      <a:sysClr val="windowText" lastClr="000000"/>
    </a:dk1>
    <a:lt1>
      <a:sysClr val="window" lastClr="FFFFFF"/>
    </a:lt1>
    <a:dk2>
      <a:srgbClr val="444D26"/>
    </a:dk2>
    <a:lt2>
      <a:srgbClr val="FEFAC9"/>
    </a:lt2>
    <a:accent1>
      <a:srgbClr val="A5B592"/>
    </a:accent1>
    <a:accent2>
      <a:srgbClr val="F3A447"/>
    </a:accent2>
    <a:accent3>
      <a:srgbClr val="E7BC29"/>
    </a:accent3>
    <a:accent4>
      <a:srgbClr val="D092A7"/>
    </a:accent4>
    <a:accent5>
      <a:srgbClr val="9C85C0"/>
    </a:accent5>
    <a:accent6>
      <a:srgbClr val="809EC2"/>
    </a:accent6>
    <a:hlink>
      <a:srgbClr val="8E58B6"/>
    </a:hlink>
    <a:folHlink>
      <a:srgbClr val="7F6F6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09DC-CBEB-47B6-BB9C-7A2AE3F16A62}">
  <dimension ref="A1:I54"/>
  <sheetViews>
    <sheetView tabSelected="1" workbookViewId="0"/>
  </sheetViews>
  <sheetFormatPr defaultRowHeight="12" x14ac:dyDescent="0.2"/>
  <cols>
    <col min="1" max="1" width="15.85546875" style="2" customWidth="1"/>
    <col min="2" max="5" width="15.28515625" style="2" customWidth="1"/>
    <col min="6" max="6" width="13" style="2" bestFit="1" customWidth="1"/>
    <col min="7" max="16384" width="9.140625" style="2"/>
  </cols>
  <sheetData>
    <row r="1" spans="1:6" s="1" customFormat="1" ht="17.25" x14ac:dyDescent="0.3">
      <c r="A1" s="1" t="s">
        <v>0</v>
      </c>
    </row>
    <row r="4" spans="1:6" x14ac:dyDescent="0.2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</row>
    <row r="5" spans="1:6" x14ac:dyDescent="0.2">
      <c r="A5" s="6" t="s">
        <v>7</v>
      </c>
      <c r="B5" s="7">
        <v>17</v>
      </c>
      <c r="C5" s="7">
        <v>15</v>
      </c>
      <c r="D5" s="7">
        <v>15</v>
      </c>
      <c r="E5" s="8">
        <v>15</v>
      </c>
      <c r="F5" s="7">
        <v>14</v>
      </c>
    </row>
    <row r="6" spans="1:6" x14ac:dyDescent="0.2">
      <c r="A6" s="6" t="s">
        <v>8</v>
      </c>
      <c r="B6" s="7">
        <v>4</v>
      </c>
      <c r="C6" s="7">
        <v>4</v>
      </c>
      <c r="D6" s="7">
        <v>4</v>
      </c>
      <c r="E6" s="8">
        <v>4</v>
      </c>
      <c r="F6" s="7">
        <v>4</v>
      </c>
    </row>
    <row r="7" spans="1:6" x14ac:dyDescent="0.2">
      <c r="A7" s="6" t="s">
        <v>9</v>
      </c>
      <c r="B7" s="7">
        <v>88</v>
      </c>
      <c r="C7" s="7">
        <v>90</v>
      </c>
      <c r="D7" s="7">
        <v>86</v>
      </c>
      <c r="E7" s="8">
        <v>82</v>
      </c>
      <c r="F7" s="7">
        <v>91</v>
      </c>
    </row>
    <row r="43" spans="7:7" ht="15" x14ac:dyDescent="0.25">
      <c r="G43" s="9"/>
    </row>
    <row r="49" spans="5:9" ht="15" x14ac:dyDescent="0.25">
      <c r="G49" s="10"/>
      <c r="H49" s="10"/>
      <c r="I49" s="10"/>
    </row>
    <row r="52" spans="5:9" x14ac:dyDescent="0.2">
      <c r="E52" s="11"/>
    </row>
    <row r="53" spans="5:9" ht="15" x14ac:dyDescent="0.25">
      <c r="G53" s="10"/>
    </row>
    <row r="54" spans="5:9" ht="15" x14ac:dyDescent="0.25">
      <c r="F54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A889-6147-425C-BA15-A7C86B5D6B56}">
  <dimension ref="A1:F30"/>
  <sheetViews>
    <sheetView topLeftCell="D1" zoomScaleNormal="100" workbookViewId="0">
      <selection activeCell="F31" sqref="F31"/>
    </sheetView>
  </sheetViews>
  <sheetFormatPr defaultRowHeight="12" x14ac:dyDescent="0.2"/>
  <cols>
    <col min="1" max="5" width="14.140625" style="2" customWidth="1"/>
    <col min="6" max="6" width="18.140625" style="2" customWidth="1"/>
    <col min="7" max="16384" width="9.140625" style="2"/>
  </cols>
  <sheetData>
    <row r="1" spans="1:6" ht="17.25" x14ac:dyDescent="0.3">
      <c r="A1" s="33" t="s">
        <v>66</v>
      </c>
    </row>
    <row r="3" spans="1:6" ht="15" x14ac:dyDescent="0.2">
      <c r="A3" s="7"/>
      <c r="B3" s="39" t="s">
        <v>7</v>
      </c>
      <c r="C3" s="39" t="s">
        <v>20</v>
      </c>
      <c r="D3" s="39" t="s">
        <v>21</v>
      </c>
      <c r="E3" s="39" t="s">
        <v>9</v>
      </c>
      <c r="F3" s="39" t="s">
        <v>52</v>
      </c>
    </row>
    <row r="4" spans="1:6" ht="15" x14ac:dyDescent="0.2">
      <c r="A4" s="7" t="s">
        <v>53</v>
      </c>
      <c r="B4" s="32">
        <v>0.70506705611468845</v>
      </c>
      <c r="C4" s="32">
        <v>0.70343769423745384</v>
      </c>
      <c r="D4" s="32">
        <v>0.77642471431462445</v>
      </c>
      <c r="E4" s="32">
        <v>0.14616457963919521</v>
      </c>
      <c r="F4" s="32">
        <v>0.11876881660276672</v>
      </c>
    </row>
    <row r="5" spans="1:6" ht="15" x14ac:dyDescent="0.2">
      <c r="A5" s="7" t="s">
        <v>54</v>
      </c>
      <c r="B5" s="32">
        <v>0.69412310092978025</v>
      </c>
      <c r="C5" s="32">
        <v>0.66952115725125128</v>
      </c>
      <c r="D5" s="32">
        <v>0.75925279941448454</v>
      </c>
      <c r="E5" s="32">
        <v>0.14063819087063376</v>
      </c>
      <c r="F5" s="32">
        <v>0.1245815761105963</v>
      </c>
    </row>
    <row r="6" spans="1:6" ht="15" x14ac:dyDescent="0.2">
      <c r="A6" s="7" t="s">
        <v>55</v>
      </c>
      <c r="B6" s="32">
        <v>0.69601211948138231</v>
      </c>
      <c r="C6" s="32">
        <v>0.67718401913280113</v>
      </c>
      <c r="D6" s="32">
        <v>0.7799507632062942</v>
      </c>
      <c r="E6" s="32">
        <v>0.13953179426479989</v>
      </c>
      <c r="F6" s="32">
        <v>0.1238916713959226</v>
      </c>
    </row>
    <row r="7" spans="1:6" ht="15" x14ac:dyDescent="0.2">
      <c r="A7" s="7" t="s">
        <v>56</v>
      </c>
      <c r="B7" s="32">
        <v>0.68870508025071286</v>
      </c>
      <c r="C7" s="32">
        <v>0.69034782971835162</v>
      </c>
      <c r="D7" s="32">
        <v>0.77112714716421871</v>
      </c>
      <c r="E7" s="32">
        <v>0.14083937263897159</v>
      </c>
      <c r="F7" s="32">
        <v>0.12073804920180897</v>
      </c>
    </row>
    <row r="8" spans="1:6" ht="15" x14ac:dyDescent="0.2">
      <c r="A8" s="7" t="s">
        <v>57</v>
      </c>
      <c r="B8" s="32">
        <v>0.68202953843874392</v>
      </c>
      <c r="C8" s="32">
        <v>0.66268863521917765</v>
      </c>
      <c r="D8" s="32">
        <v>0.767034307627951</v>
      </c>
      <c r="E8" s="32">
        <v>0.14414713830942505</v>
      </c>
      <c r="F8" s="32">
        <v>0.12247638854266174</v>
      </c>
    </row>
    <row r="9" spans="1:6" ht="15" x14ac:dyDescent="0.2">
      <c r="A9" s="7" t="s">
        <v>58</v>
      </c>
      <c r="B9" s="32">
        <v>0.68697513457652482</v>
      </c>
      <c r="C9" s="32">
        <v>0.65612353729988859</v>
      </c>
      <c r="D9" s="32">
        <v>0.7759396584922591</v>
      </c>
      <c r="E9" s="32">
        <v>0.13815631516740151</v>
      </c>
      <c r="F9" s="32">
        <v>0.12155021220602376</v>
      </c>
    </row>
    <row r="10" spans="1:6" ht="15" x14ac:dyDescent="0.2">
      <c r="A10" s="7" t="s">
        <v>59</v>
      </c>
      <c r="B10" s="32">
        <v>0.6938015214270884</v>
      </c>
      <c r="C10" s="32">
        <v>0.6361478058327662</v>
      </c>
      <c r="D10" s="32">
        <v>0.76371627698673838</v>
      </c>
      <c r="E10" s="32">
        <v>0.1374100311274157</v>
      </c>
      <c r="F10" s="32">
        <v>0.11509706161843512</v>
      </c>
    </row>
    <row r="11" spans="1:6" ht="15" x14ac:dyDescent="0.2">
      <c r="A11" s="7" t="s">
        <v>60</v>
      </c>
      <c r="B11" s="32">
        <v>0.70396074976797152</v>
      </c>
      <c r="C11" s="32">
        <v>0.60554248459922055</v>
      </c>
      <c r="D11" s="32">
        <v>0.79101793299553946</v>
      </c>
      <c r="E11" s="32">
        <v>0.13996212301241748</v>
      </c>
      <c r="F11" s="32">
        <v>0.12048807641156507</v>
      </c>
    </row>
    <row r="12" spans="1:6" ht="15" x14ac:dyDescent="0.2">
      <c r="A12" s="7" t="s">
        <v>61</v>
      </c>
      <c r="B12" s="32">
        <v>0.7071898753713779</v>
      </c>
      <c r="C12" s="32">
        <v>0.60869037834398287</v>
      </c>
      <c r="D12" s="32">
        <v>0.75746576727145898</v>
      </c>
      <c r="E12" s="32">
        <v>0.13633533986286733</v>
      </c>
      <c r="F12" s="32">
        <v>0.11125128948554174</v>
      </c>
    </row>
    <row r="13" spans="1:6" ht="15" x14ac:dyDescent="0.2">
      <c r="A13" s="7" t="s">
        <v>62</v>
      </c>
      <c r="B13" s="32">
        <v>0.70580241827919632</v>
      </c>
      <c r="C13" s="32">
        <v>0.60815241863168068</v>
      </c>
      <c r="D13" s="32">
        <v>0.77066551471925204</v>
      </c>
      <c r="E13" s="32">
        <v>0.13889388838559194</v>
      </c>
      <c r="F13" s="32">
        <v>0.12106168601029745</v>
      </c>
    </row>
    <row r="14" spans="1:6" ht="15" x14ac:dyDescent="0.2">
      <c r="A14" s="7" t="s">
        <v>63</v>
      </c>
      <c r="B14" s="32">
        <v>0.69597612601134717</v>
      </c>
      <c r="C14" s="32">
        <v>0.62286294903422601</v>
      </c>
      <c r="D14" s="32">
        <v>0.76439557878809039</v>
      </c>
      <c r="E14" s="32">
        <v>0.13684371765376299</v>
      </c>
      <c r="F14" s="32">
        <v>0.12747357244224639</v>
      </c>
    </row>
    <row r="15" spans="1:6" ht="15" x14ac:dyDescent="0.2">
      <c r="A15" s="7" t="s">
        <v>64</v>
      </c>
      <c r="B15" s="32">
        <v>0.69479276910563137</v>
      </c>
      <c r="C15" s="32">
        <v>0.61617580556704799</v>
      </c>
      <c r="D15" s="32">
        <v>0.7804645744698725</v>
      </c>
      <c r="E15" s="32">
        <v>0.13081975312598043</v>
      </c>
      <c r="F15" s="32">
        <v>0.12378813829899485</v>
      </c>
    </row>
    <row r="30" spans="1:3" x14ac:dyDescent="0.2">
      <c r="A30" s="37"/>
      <c r="B30" s="37"/>
      <c r="C30" s="37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E8CFF-6427-4368-A010-9E245230229A}">
  <dimension ref="A1:G10"/>
  <sheetViews>
    <sheetView topLeftCell="A4" zoomScaleNormal="100" workbookViewId="0">
      <selection activeCell="J20" sqref="J20"/>
    </sheetView>
  </sheetViews>
  <sheetFormatPr defaultRowHeight="12" x14ac:dyDescent="0.2"/>
  <cols>
    <col min="1" max="7" width="15.140625" style="2" customWidth="1"/>
    <col min="8" max="9" width="9.140625" style="2"/>
    <col min="10" max="15" width="15.140625" style="2" customWidth="1"/>
    <col min="16" max="16384" width="9.140625" style="2"/>
  </cols>
  <sheetData>
    <row r="1" spans="1:7" s="35" customFormat="1" ht="17.25" x14ac:dyDescent="0.3">
      <c r="A1" s="33" t="s">
        <v>77</v>
      </c>
    </row>
    <row r="2" spans="1:7" ht="15" x14ac:dyDescent="0.2">
      <c r="A2" s="27"/>
      <c r="B2" s="27"/>
      <c r="C2" s="40"/>
      <c r="D2" s="41"/>
      <c r="E2" s="40"/>
      <c r="F2" s="41"/>
      <c r="G2" s="40"/>
    </row>
    <row r="3" spans="1:7" ht="24" x14ac:dyDescent="0.2">
      <c r="A3" s="25" t="s">
        <v>67</v>
      </c>
      <c r="B3" s="42" t="s">
        <v>68</v>
      </c>
      <c r="C3" s="42" t="s">
        <v>69</v>
      </c>
      <c r="D3" s="42" t="s">
        <v>70</v>
      </c>
    </row>
    <row r="4" spans="1:7" ht="15" x14ac:dyDescent="0.2">
      <c r="A4" s="25" t="s">
        <v>71</v>
      </c>
      <c r="B4" s="32">
        <v>4.773493073755148E-2</v>
      </c>
      <c r="C4" s="32">
        <v>6.9249995475706955E-2</v>
      </c>
      <c r="D4" s="32">
        <v>9.7360438445527053E-2</v>
      </c>
    </row>
    <row r="5" spans="1:7" ht="15" x14ac:dyDescent="0.2">
      <c r="A5" s="25" t="s">
        <v>72</v>
      </c>
      <c r="B5" s="32">
        <v>0.32572070385623364</v>
      </c>
      <c r="C5" s="32">
        <v>0.29451557808213169</v>
      </c>
      <c r="D5" s="32">
        <v>0.29407378732599859</v>
      </c>
    </row>
    <row r="6" spans="1:7" ht="15" x14ac:dyDescent="0.2">
      <c r="A6" s="25" t="s">
        <v>73</v>
      </c>
      <c r="B6" s="32">
        <v>0.34350430550355671</v>
      </c>
      <c r="C6" s="32">
        <v>0.24787866177950552</v>
      </c>
      <c r="D6" s="32">
        <v>0.27861654208792208</v>
      </c>
    </row>
    <row r="7" spans="1:7" ht="15" x14ac:dyDescent="0.2">
      <c r="A7" s="25" t="s">
        <v>74</v>
      </c>
      <c r="B7" s="32">
        <v>1.7034818420067391E-2</v>
      </c>
      <c r="C7" s="32">
        <v>5.2989979367902763E-2</v>
      </c>
      <c r="D7" s="32">
        <v>5.3209190135769177E-2</v>
      </c>
    </row>
    <row r="8" spans="1:7" ht="15" x14ac:dyDescent="0.2">
      <c r="A8" s="25" t="s">
        <v>75</v>
      </c>
      <c r="B8" s="32">
        <v>6.9262448521153125E-2</v>
      </c>
      <c r="C8" s="32">
        <v>0.24085200537142565</v>
      </c>
      <c r="D8" s="32">
        <v>0.19934146364582103</v>
      </c>
    </row>
    <row r="9" spans="1:7" ht="15" x14ac:dyDescent="0.2">
      <c r="A9" s="25" t="s">
        <v>76</v>
      </c>
      <c r="B9" s="32">
        <v>0.19674279296143765</v>
      </c>
      <c r="C9" s="32">
        <v>9.4513779923327434E-2</v>
      </c>
      <c r="D9" s="32">
        <v>7.739857835896212E-2</v>
      </c>
    </row>
    <row r="10" spans="1:7" ht="15" x14ac:dyDescent="0.2">
      <c r="A10" s="43"/>
      <c r="B10" s="44"/>
      <c r="C10" s="44"/>
      <c r="D10" s="4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57991-FCAE-4150-BBC3-3F50D2211FBE}">
  <dimension ref="A1:D10"/>
  <sheetViews>
    <sheetView topLeftCell="A10" zoomScaleNormal="100" workbookViewId="0">
      <selection activeCell="K29" sqref="K29"/>
    </sheetView>
  </sheetViews>
  <sheetFormatPr defaultRowHeight="12" x14ac:dyDescent="0.2"/>
  <cols>
    <col min="1" max="1" width="26.5703125" style="2" customWidth="1"/>
    <col min="2" max="2" width="10.7109375" style="2" customWidth="1"/>
    <col min="3" max="3" width="22.7109375" style="2" bestFit="1" customWidth="1"/>
    <col min="4" max="4" width="19" style="2" bestFit="1" customWidth="1"/>
    <col min="5" max="16384" width="9.140625" style="2"/>
  </cols>
  <sheetData>
    <row r="1" spans="1:4" ht="17.25" x14ac:dyDescent="0.3">
      <c r="A1" s="1" t="s">
        <v>78</v>
      </c>
    </row>
    <row r="3" spans="1:4" x14ac:dyDescent="0.2">
      <c r="B3" s="42" t="s">
        <v>68</v>
      </c>
      <c r="C3" s="42" t="s">
        <v>69</v>
      </c>
      <c r="D3" s="42" t="s">
        <v>70</v>
      </c>
    </row>
    <row r="4" spans="1:4" ht="15" x14ac:dyDescent="0.2">
      <c r="A4" s="45" t="s">
        <v>71</v>
      </c>
      <c r="B4" s="32">
        <v>5.0548947849954257E-2</v>
      </c>
      <c r="C4" s="32">
        <v>7.8517511778417801E-2</v>
      </c>
      <c r="D4" s="32">
        <v>0.11663557628928997</v>
      </c>
    </row>
    <row r="5" spans="1:4" ht="15" x14ac:dyDescent="0.2">
      <c r="A5" s="45" t="s">
        <v>72</v>
      </c>
      <c r="B5" s="32">
        <v>0.35315645013723695</v>
      </c>
      <c r="C5" s="32">
        <v>0.36479421503663689</v>
      </c>
      <c r="D5" s="32">
        <v>0.34426865262981238</v>
      </c>
    </row>
    <row r="6" spans="1:4" ht="15" x14ac:dyDescent="0.2">
      <c r="A6" s="45" t="s">
        <v>73</v>
      </c>
      <c r="B6" s="32">
        <v>0.35887465690759379</v>
      </c>
      <c r="C6" s="32">
        <v>0.25872239062294444</v>
      </c>
      <c r="D6" s="32">
        <v>0.27141483070790529</v>
      </c>
    </row>
    <row r="7" spans="1:4" ht="15" x14ac:dyDescent="0.2">
      <c r="A7" s="45" t="s">
        <v>74</v>
      </c>
      <c r="B7" s="32">
        <v>9.3778591033851777E-3</v>
      </c>
      <c r="C7" s="32">
        <v>4.024107505190691E-2</v>
      </c>
      <c r="D7" s="32">
        <v>3.9757673017761175E-2</v>
      </c>
    </row>
    <row r="8" spans="1:4" ht="15" x14ac:dyDescent="0.2">
      <c r="A8" s="45" t="s">
        <v>75</v>
      </c>
      <c r="B8" s="32">
        <v>4.0484903934126258E-2</v>
      </c>
      <c r="C8" s="32">
        <v>0.19300935505336664</v>
      </c>
      <c r="D8" s="32">
        <v>0.16966948082109892</v>
      </c>
    </row>
    <row r="9" spans="1:4" ht="15" x14ac:dyDescent="0.2">
      <c r="A9" s="45" t="s">
        <v>76</v>
      </c>
      <c r="B9" s="32">
        <v>0.18755718206770358</v>
      </c>
      <c r="C9" s="32">
        <v>6.4715452456727329E-2</v>
      </c>
      <c r="D9" s="32">
        <v>5.8253786534132275E-2</v>
      </c>
    </row>
    <row r="10" spans="1:4" x14ac:dyDescent="0.2">
      <c r="B10" s="11"/>
      <c r="C10" s="11"/>
      <c r="D10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D634-FA77-4E5C-8064-F3C71FAFD6F9}">
  <dimension ref="A1:H7"/>
  <sheetViews>
    <sheetView topLeftCell="A7" zoomScaleNormal="100" workbookViewId="0">
      <selection activeCell="I30" sqref="I30"/>
    </sheetView>
  </sheetViews>
  <sheetFormatPr defaultRowHeight="12" x14ac:dyDescent="0.25"/>
  <cols>
    <col min="1" max="1" width="30.140625" style="27" customWidth="1"/>
    <col min="2" max="2" width="9" style="27" customWidth="1"/>
    <col min="3" max="3" width="10" style="27" customWidth="1"/>
    <col min="4" max="4" width="10.42578125" style="27" customWidth="1"/>
    <col min="5" max="5" width="12" style="27" customWidth="1"/>
    <col min="6" max="6" width="5.85546875" style="27" customWidth="1"/>
    <col min="7" max="7" width="8.140625" style="27" customWidth="1"/>
    <col min="8" max="8" width="13.85546875" style="27" customWidth="1"/>
    <col min="9" max="9" width="14.28515625" style="27" customWidth="1"/>
    <col min="10" max="10" width="11.140625" style="27" customWidth="1"/>
    <col min="11" max="16384" width="9.140625" style="27"/>
  </cols>
  <sheetData>
    <row r="1" spans="1:8" s="24" customFormat="1" ht="17.25" x14ac:dyDescent="0.25">
      <c r="A1" s="23" t="s">
        <v>83</v>
      </c>
    </row>
    <row r="2" spans="1:8" s="24" customFormat="1" ht="17.25" x14ac:dyDescent="0.25">
      <c r="A2" s="23"/>
    </row>
    <row r="3" spans="1:8" ht="15" x14ac:dyDescent="0.25">
      <c r="A3" s="38"/>
      <c r="B3" s="46" t="s">
        <v>73</v>
      </c>
      <c r="C3" s="46" t="s">
        <v>72</v>
      </c>
      <c r="D3" s="46" t="s">
        <v>76</v>
      </c>
      <c r="E3" s="46" t="s">
        <v>75</v>
      </c>
      <c r="F3" s="46" t="s">
        <v>71</v>
      </c>
      <c r="G3" s="47" t="s">
        <v>74</v>
      </c>
    </row>
    <row r="4" spans="1:8" ht="15" x14ac:dyDescent="0.25">
      <c r="A4" s="48" t="s">
        <v>79</v>
      </c>
      <c r="B4" s="32">
        <v>0.33441367118444315</v>
      </c>
      <c r="C4" s="32">
        <v>0.36328815556865057</v>
      </c>
      <c r="D4" s="32">
        <v>0.1405421331761933</v>
      </c>
      <c r="E4" s="32">
        <v>8.6034177961107836E-2</v>
      </c>
      <c r="F4" s="32">
        <v>5.1561579257513257E-2</v>
      </c>
      <c r="G4" s="29">
        <v>2.4160282852091926E-2</v>
      </c>
      <c r="H4" s="49"/>
    </row>
    <row r="5" spans="1:8" ht="15" x14ac:dyDescent="0.25">
      <c r="A5" s="48" t="s">
        <v>80</v>
      </c>
      <c r="B5" s="32">
        <v>0.35654008438818563</v>
      </c>
      <c r="C5" s="32">
        <v>0.32278481012658228</v>
      </c>
      <c r="D5" s="32">
        <v>0.21308016877637131</v>
      </c>
      <c r="E5" s="32">
        <v>5.0632911392405063E-2</v>
      </c>
      <c r="F5" s="32">
        <v>5.6962025316455694E-2</v>
      </c>
      <c r="G5" s="29">
        <v>0</v>
      </c>
      <c r="H5" s="49"/>
    </row>
    <row r="6" spans="1:8" ht="15" x14ac:dyDescent="0.25">
      <c r="A6" s="48" t="s">
        <v>81</v>
      </c>
      <c r="B6" s="32">
        <v>0.3779264214046823</v>
      </c>
      <c r="C6" s="32">
        <v>0.39799331103678931</v>
      </c>
      <c r="D6" s="32">
        <v>0.15050167224080269</v>
      </c>
      <c r="E6" s="32">
        <v>2.6755852842809364E-2</v>
      </c>
      <c r="F6" s="32">
        <v>4.6822742474916385E-2</v>
      </c>
      <c r="G6" s="29">
        <v>0</v>
      </c>
      <c r="H6" s="49"/>
    </row>
    <row r="7" spans="1:8" ht="15" x14ac:dyDescent="0.25">
      <c r="A7" s="48" t="s">
        <v>82</v>
      </c>
      <c r="B7" s="32">
        <v>0.34350430550355671</v>
      </c>
      <c r="C7" s="32">
        <v>0.32572070385623364</v>
      </c>
      <c r="D7" s="32">
        <v>0.19674279296143765</v>
      </c>
      <c r="E7" s="32">
        <v>6.9262448521153125E-2</v>
      </c>
      <c r="F7" s="32">
        <v>4.773493073755148E-2</v>
      </c>
      <c r="G7" s="29">
        <v>1.7034818420067391E-2</v>
      </c>
      <c r="H7" s="49"/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90FB-92EF-46B9-8A22-08E7CE54C23A}">
  <dimension ref="A1:J26"/>
  <sheetViews>
    <sheetView zoomScaleNormal="100" workbookViewId="0">
      <selection activeCell="E31" sqref="E31"/>
    </sheetView>
  </sheetViews>
  <sheetFormatPr defaultRowHeight="12" x14ac:dyDescent="0.2"/>
  <cols>
    <col min="1" max="1" width="25.7109375" style="2" customWidth="1"/>
    <col min="2" max="2" width="16.42578125" style="2" customWidth="1"/>
    <col min="3" max="7" width="9.140625" style="2"/>
    <col min="8" max="8" width="16.7109375" style="2" bestFit="1" customWidth="1"/>
    <col min="9" max="9" width="13.28515625" style="37" bestFit="1" customWidth="1"/>
    <col min="10" max="16384" width="9.140625" style="2"/>
  </cols>
  <sheetData>
    <row r="1" spans="1:10" s="1" customFormat="1" ht="17.25" x14ac:dyDescent="0.3">
      <c r="A1" s="1" t="s">
        <v>87</v>
      </c>
      <c r="I1" s="50"/>
    </row>
    <row r="3" spans="1:10" s="27" customFormat="1" x14ac:dyDescent="0.25">
      <c r="A3" s="51"/>
      <c r="B3" s="25" t="s">
        <v>46</v>
      </c>
      <c r="C3" s="26" t="s">
        <v>41</v>
      </c>
      <c r="I3" s="41"/>
    </row>
    <row r="4" spans="1:10" s="27" customFormat="1" ht="15" x14ac:dyDescent="0.25">
      <c r="A4" s="6" t="s">
        <v>84</v>
      </c>
      <c r="B4" s="28">
        <v>1344.7857638888888</v>
      </c>
      <c r="C4" s="29">
        <v>0.21962652484450765</v>
      </c>
      <c r="I4" s="41"/>
      <c r="J4" s="38"/>
    </row>
    <row r="5" spans="1:10" s="27" customFormat="1" ht="15" x14ac:dyDescent="0.25">
      <c r="A5" s="6" t="s">
        <v>85</v>
      </c>
      <c r="B5" s="28">
        <v>237.61539351851852</v>
      </c>
      <c r="C5" s="29">
        <v>3.7999999999999999E-2</v>
      </c>
      <c r="I5" s="41"/>
      <c r="J5" s="38"/>
    </row>
    <row r="6" spans="1:10" s="27" customFormat="1" ht="15" x14ac:dyDescent="0.25">
      <c r="A6" s="6" t="s">
        <v>86</v>
      </c>
      <c r="B6" s="28">
        <v>4540.65599537037</v>
      </c>
      <c r="C6" s="29">
        <v>0.74156681573851757</v>
      </c>
      <c r="I6" s="41"/>
      <c r="J6" s="38"/>
    </row>
    <row r="7" spans="1:10" s="27" customFormat="1" ht="15" x14ac:dyDescent="0.25">
      <c r="A7" s="6" t="s">
        <v>26</v>
      </c>
      <c r="B7" s="28">
        <v>6123.0571527777774</v>
      </c>
      <c r="C7" s="29">
        <v>1</v>
      </c>
      <c r="I7" s="41"/>
    </row>
    <row r="8" spans="1:10" s="27" customFormat="1" x14ac:dyDescent="0.25">
      <c r="I8" s="41"/>
    </row>
    <row r="9" spans="1:10" s="27" customFormat="1" x14ac:dyDescent="0.25">
      <c r="I9" s="41"/>
    </row>
    <row r="10" spans="1:10" s="27" customFormat="1" x14ac:dyDescent="0.25">
      <c r="I10" s="41"/>
    </row>
    <row r="11" spans="1:10" s="27" customFormat="1" x14ac:dyDescent="0.25">
      <c r="I11" s="41"/>
    </row>
    <row r="12" spans="1:10" s="27" customFormat="1" x14ac:dyDescent="0.25">
      <c r="I12" s="41"/>
    </row>
    <row r="13" spans="1:10" s="27" customFormat="1" x14ac:dyDescent="0.25">
      <c r="I13" s="41"/>
    </row>
    <row r="14" spans="1:10" s="27" customFormat="1" x14ac:dyDescent="0.25">
      <c r="I14" s="41"/>
    </row>
    <row r="15" spans="1:10" s="27" customFormat="1" x14ac:dyDescent="0.25">
      <c r="I15" s="41"/>
    </row>
    <row r="16" spans="1:10" s="27" customFormat="1" x14ac:dyDescent="0.25">
      <c r="I16" s="41"/>
    </row>
    <row r="17" spans="9:9" s="27" customFormat="1" x14ac:dyDescent="0.25">
      <c r="I17" s="41"/>
    </row>
    <row r="18" spans="9:9" s="27" customFormat="1" x14ac:dyDescent="0.25">
      <c r="I18" s="41"/>
    </row>
    <row r="19" spans="9:9" s="27" customFormat="1" x14ac:dyDescent="0.25">
      <c r="I19" s="41"/>
    </row>
    <row r="20" spans="9:9" s="27" customFormat="1" x14ac:dyDescent="0.25">
      <c r="I20" s="41"/>
    </row>
    <row r="21" spans="9:9" s="27" customFormat="1" x14ac:dyDescent="0.25">
      <c r="I21" s="41"/>
    </row>
    <row r="22" spans="9:9" s="27" customFormat="1" x14ac:dyDescent="0.25">
      <c r="I22" s="41"/>
    </row>
    <row r="23" spans="9:9" s="27" customFormat="1" x14ac:dyDescent="0.25">
      <c r="I23" s="41"/>
    </row>
    <row r="24" spans="9:9" s="27" customFormat="1" x14ac:dyDescent="0.25">
      <c r="I24" s="41"/>
    </row>
    <row r="25" spans="9:9" s="27" customFormat="1" x14ac:dyDescent="0.25">
      <c r="I25" s="41"/>
    </row>
    <row r="26" spans="9:9" s="27" customFormat="1" x14ac:dyDescent="0.25">
      <c r="I26" s="4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7129-B019-4BB0-ACDB-186C7763BF57}">
  <dimension ref="A1:J27"/>
  <sheetViews>
    <sheetView zoomScaleNormal="100" workbookViewId="0">
      <selection activeCell="D32" sqref="D32"/>
    </sheetView>
  </sheetViews>
  <sheetFormatPr defaultRowHeight="12" x14ac:dyDescent="0.2"/>
  <cols>
    <col min="1" max="1" width="25.7109375" style="2" customWidth="1"/>
    <col min="2" max="2" width="16.42578125" style="2" customWidth="1"/>
    <col min="3" max="7" width="9.140625" style="2"/>
    <col min="8" max="8" width="16.7109375" style="2" bestFit="1" customWidth="1"/>
    <col min="9" max="9" width="13.28515625" style="37" bestFit="1" customWidth="1"/>
    <col min="10" max="16384" width="9.140625" style="2"/>
  </cols>
  <sheetData>
    <row r="1" spans="1:10" s="1" customFormat="1" ht="17.25" x14ac:dyDescent="0.3">
      <c r="A1" s="1" t="s">
        <v>88</v>
      </c>
      <c r="I1" s="50"/>
    </row>
    <row r="3" spans="1:10" s="27" customFormat="1" x14ac:dyDescent="0.25">
      <c r="A3" s="51"/>
      <c r="B3" s="25" t="s">
        <v>46</v>
      </c>
      <c r="C3" s="26" t="s">
        <v>41</v>
      </c>
      <c r="I3" s="41"/>
    </row>
    <row r="4" spans="1:10" s="27" customFormat="1" ht="15" x14ac:dyDescent="0.25">
      <c r="A4" s="6" t="s">
        <v>84</v>
      </c>
      <c r="B4" s="28">
        <v>471.94402777777776</v>
      </c>
      <c r="C4" s="29">
        <v>0.21592387335956209</v>
      </c>
      <c r="I4" s="41"/>
      <c r="J4" s="38"/>
    </row>
    <row r="5" spans="1:10" s="27" customFormat="1" ht="15" x14ac:dyDescent="0.25">
      <c r="A5" s="6" t="s">
        <v>85</v>
      </c>
      <c r="B5" s="28">
        <v>66.602222222222224</v>
      </c>
      <c r="C5" s="29">
        <v>3.0471854605919599E-2</v>
      </c>
      <c r="I5" s="41"/>
      <c r="J5" s="38"/>
    </row>
    <row r="6" spans="1:10" s="27" customFormat="1" ht="15" x14ac:dyDescent="0.25">
      <c r="A6" s="6" t="s">
        <v>86</v>
      </c>
      <c r="B6" s="28">
        <v>1647.1501273148149</v>
      </c>
      <c r="C6" s="29">
        <v>0.7536042720345183</v>
      </c>
      <c r="I6" s="41"/>
      <c r="J6" s="38"/>
    </row>
    <row r="7" spans="1:10" s="27" customFormat="1" ht="15" x14ac:dyDescent="0.25">
      <c r="A7" s="6" t="s">
        <v>26</v>
      </c>
      <c r="B7" s="28">
        <v>2185.696377314815</v>
      </c>
      <c r="C7" s="29">
        <v>1</v>
      </c>
      <c r="I7" s="41"/>
    </row>
    <row r="8" spans="1:10" s="27" customFormat="1" x14ac:dyDescent="0.25">
      <c r="I8" s="41"/>
    </row>
    <row r="9" spans="1:10" s="27" customFormat="1" x14ac:dyDescent="0.25">
      <c r="I9" s="41"/>
    </row>
    <row r="10" spans="1:10" s="27" customFormat="1" x14ac:dyDescent="0.25">
      <c r="I10" s="41"/>
    </row>
    <row r="11" spans="1:10" s="27" customFormat="1" x14ac:dyDescent="0.25">
      <c r="I11" s="41"/>
    </row>
    <row r="12" spans="1:10" s="27" customFormat="1" x14ac:dyDescent="0.25">
      <c r="I12" s="41"/>
    </row>
    <row r="13" spans="1:10" s="27" customFormat="1" x14ac:dyDescent="0.25">
      <c r="I13" s="41"/>
    </row>
    <row r="14" spans="1:10" s="27" customFormat="1" x14ac:dyDescent="0.25">
      <c r="I14" s="41"/>
    </row>
    <row r="15" spans="1:10" s="27" customFormat="1" x14ac:dyDescent="0.25">
      <c r="I15" s="41"/>
    </row>
    <row r="16" spans="1:10" s="27" customFormat="1" x14ac:dyDescent="0.25">
      <c r="I16" s="41"/>
    </row>
    <row r="17" spans="1:9" s="27" customFormat="1" x14ac:dyDescent="0.25">
      <c r="I17" s="41"/>
    </row>
    <row r="18" spans="1:9" s="27" customFormat="1" x14ac:dyDescent="0.25">
      <c r="I18" s="41"/>
    </row>
    <row r="19" spans="1:9" s="27" customFormat="1" x14ac:dyDescent="0.25">
      <c r="I19" s="41"/>
    </row>
    <row r="20" spans="1:9" s="27" customFormat="1" x14ac:dyDescent="0.25">
      <c r="I20" s="41"/>
    </row>
    <row r="21" spans="1:9" s="27" customFormat="1" x14ac:dyDescent="0.25">
      <c r="I21" s="41"/>
    </row>
    <row r="22" spans="1:9" s="27" customFormat="1" x14ac:dyDescent="0.25">
      <c r="I22" s="41"/>
    </row>
    <row r="23" spans="1:9" s="27" customFormat="1" x14ac:dyDescent="0.25">
      <c r="I23" s="41"/>
    </row>
    <row r="24" spans="1:9" s="27" customFormat="1" x14ac:dyDescent="0.25">
      <c r="I24" s="41"/>
    </row>
    <row r="25" spans="1:9" s="27" customFormat="1" x14ac:dyDescent="0.25">
      <c r="I25" s="41"/>
    </row>
    <row r="26" spans="1:9" s="27" customFormat="1" x14ac:dyDescent="0.25">
      <c r="I26" s="41"/>
    </row>
    <row r="27" spans="1:9" s="27" customFormat="1" x14ac:dyDescent="0.2">
      <c r="A27" s="2"/>
      <c r="B27" s="2"/>
      <c r="C27" s="2"/>
      <c r="I27" s="4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9F15-DD6C-4559-B252-1BCC33CB7545}">
  <dimension ref="A1:C7"/>
  <sheetViews>
    <sheetView workbookViewId="0">
      <selection activeCell="I5" sqref="I5"/>
    </sheetView>
  </sheetViews>
  <sheetFormatPr defaultRowHeight="12" x14ac:dyDescent="0.2"/>
  <cols>
    <col min="1" max="1" width="13.85546875" style="2" customWidth="1"/>
    <col min="2" max="16384" width="9.140625" style="2"/>
  </cols>
  <sheetData>
    <row r="1" spans="1:3" ht="17.25" x14ac:dyDescent="0.3">
      <c r="A1" s="1" t="s">
        <v>93</v>
      </c>
    </row>
    <row r="3" spans="1:3" x14ac:dyDescent="0.2">
      <c r="A3" s="3" t="s">
        <v>89</v>
      </c>
      <c r="B3" s="25" t="s">
        <v>68</v>
      </c>
      <c r="C3" s="52" t="s">
        <v>41</v>
      </c>
    </row>
    <row r="4" spans="1:3" ht="15" x14ac:dyDescent="0.25">
      <c r="A4" s="6" t="s">
        <v>90</v>
      </c>
      <c r="B4" s="7">
        <v>1582</v>
      </c>
      <c r="C4" s="53">
        <f>B4/$B$7</f>
        <v>0.49670329670329672</v>
      </c>
    </row>
    <row r="5" spans="1:3" ht="15" x14ac:dyDescent="0.25">
      <c r="A5" s="6" t="s">
        <v>91</v>
      </c>
      <c r="B5" s="7">
        <v>924</v>
      </c>
      <c r="C5" s="53">
        <f t="shared" ref="C5:C6" si="0">B5/$B$7</f>
        <v>0.29010989010989013</v>
      </c>
    </row>
    <row r="6" spans="1:3" ht="15" x14ac:dyDescent="0.25">
      <c r="A6" s="6" t="s">
        <v>92</v>
      </c>
      <c r="B6" s="7">
        <v>679</v>
      </c>
      <c r="C6" s="53">
        <f t="shared" si="0"/>
        <v>0.21318681318681318</v>
      </c>
    </row>
    <row r="7" spans="1:3" x14ac:dyDescent="0.2">
      <c r="A7" s="6" t="s">
        <v>23</v>
      </c>
      <c r="B7" s="7">
        <f>SUM(B4:B6)</f>
        <v>3185</v>
      </c>
      <c r="C7" s="54">
        <f>SUM(C4:C6)</f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30F0-5242-44B1-8228-14F314C361ED}">
  <dimension ref="A1:F8"/>
  <sheetViews>
    <sheetView topLeftCell="A15" workbookViewId="0">
      <selection activeCell="E45" sqref="E45"/>
    </sheetView>
  </sheetViews>
  <sheetFormatPr defaultRowHeight="12" x14ac:dyDescent="0.2"/>
  <cols>
    <col min="1" max="1" width="16.5703125" style="2" customWidth="1"/>
    <col min="2" max="2" width="7" style="2" bestFit="1" customWidth="1"/>
    <col min="3" max="3" width="14.42578125" style="2" bestFit="1" customWidth="1"/>
    <col min="4" max="4" width="10.140625" style="2" bestFit="1" customWidth="1"/>
    <col min="5" max="5" width="9.140625" style="2" bestFit="1" customWidth="1"/>
    <col min="6" max="16384" width="9.140625" style="2"/>
  </cols>
  <sheetData>
    <row r="1" spans="1:6" ht="17.25" x14ac:dyDescent="0.3">
      <c r="A1" s="1" t="s">
        <v>97</v>
      </c>
    </row>
    <row r="3" spans="1:6" x14ac:dyDescent="0.2">
      <c r="A3" s="51"/>
      <c r="B3" s="25" t="s">
        <v>73</v>
      </c>
      <c r="C3" s="25" t="s">
        <v>72</v>
      </c>
      <c r="D3" s="25" t="s">
        <v>71</v>
      </c>
      <c r="E3" s="26" t="s">
        <v>26</v>
      </c>
    </row>
    <row r="4" spans="1:6" ht="15" x14ac:dyDescent="0.25">
      <c r="A4" s="3" t="s">
        <v>94</v>
      </c>
      <c r="B4" s="7">
        <v>264</v>
      </c>
      <c r="C4" s="7">
        <v>349</v>
      </c>
      <c r="D4" s="7">
        <v>103</v>
      </c>
      <c r="E4" s="8">
        <f t="shared" ref="E4:E6" si="0">SUM(B4:D4)</f>
        <v>716</v>
      </c>
      <c r="F4" s="9">
        <f>E4/$E$7</f>
        <v>0.22480376766091051</v>
      </c>
    </row>
    <row r="5" spans="1:6" ht="15" x14ac:dyDescent="0.25">
      <c r="A5" s="3" t="s">
        <v>95</v>
      </c>
      <c r="B5" s="7">
        <v>266</v>
      </c>
      <c r="C5" s="7">
        <v>592</v>
      </c>
      <c r="D5" s="7">
        <v>9</v>
      </c>
      <c r="E5" s="8">
        <f t="shared" si="0"/>
        <v>867</v>
      </c>
      <c r="F5" s="9">
        <f t="shared" ref="F5:F6" si="1">E5/$E$7</f>
        <v>0.27221350078492934</v>
      </c>
    </row>
    <row r="6" spans="1:6" ht="15" x14ac:dyDescent="0.25">
      <c r="A6" s="3" t="s">
        <v>96</v>
      </c>
      <c r="B6" s="7">
        <v>1080</v>
      </c>
      <c r="C6" s="7">
        <v>510</v>
      </c>
      <c r="D6" s="7">
        <v>12</v>
      </c>
      <c r="E6" s="8">
        <f t="shared" si="0"/>
        <v>1602</v>
      </c>
      <c r="F6" s="9">
        <f t="shared" si="1"/>
        <v>0.50298273155416018</v>
      </c>
    </row>
    <row r="7" spans="1:6" x14ac:dyDescent="0.2">
      <c r="A7" s="3" t="s">
        <v>26</v>
      </c>
      <c r="B7" s="7">
        <f>SUM(B4:B6)</f>
        <v>1610</v>
      </c>
      <c r="C7" s="7">
        <f t="shared" ref="C7:D7" si="2">SUM(C4:C6)</f>
        <v>1451</v>
      </c>
      <c r="D7" s="7">
        <f t="shared" si="2"/>
        <v>124</v>
      </c>
      <c r="E7" s="8">
        <f>SUM(B7:D7)</f>
        <v>3185</v>
      </c>
    </row>
    <row r="8" spans="1:6" x14ac:dyDescent="0.2">
      <c r="A8" s="27"/>
      <c r="B8" s="27"/>
      <c r="C8" s="27"/>
      <c r="D8" s="27"/>
      <c r="E8" s="2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C89A-76F5-4E38-B6EC-B712E367A331}">
  <dimension ref="A1:G19"/>
  <sheetViews>
    <sheetView workbookViewId="0"/>
  </sheetViews>
  <sheetFormatPr defaultRowHeight="12" x14ac:dyDescent="0.2"/>
  <cols>
    <col min="1" max="1" width="26.7109375" style="2" customWidth="1"/>
    <col min="2" max="2" width="22.140625" style="2" customWidth="1"/>
    <col min="3" max="3" width="7.140625" style="2" bestFit="1" customWidth="1"/>
    <col min="4" max="4" width="23.7109375" style="2" bestFit="1" customWidth="1"/>
    <col min="5" max="5" width="7.140625" style="2" bestFit="1" customWidth="1"/>
    <col min="6" max="6" width="22.140625" style="2" customWidth="1"/>
    <col min="7" max="7" width="7.140625" style="2" bestFit="1" customWidth="1"/>
    <col min="8" max="16384" width="9.140625" style="2"/>
  </cols>
  <sheetData>
    <row r="1" spans="1:7" ht="17.25" x14ac:dyDescent="0.3">
      <c r="A1" s="1" t="s">
        <v>98</v>
      </c>
    </row>
    <row r="3" spans="1:7" x14ac:dyDescent="0.2">
      <c r="A3" s="55" t="s">
        <v>99</v>
      </c>
      <c r="B3" s="55" t="s">
        <v>45</v>
      </c>
      <c r="C3" s="55" t="s">
        <v>41</v>
      </c>
      <c r="D3" s="55" t="s">
        <v>44</v>
      </c>
      <c r="E3" s="55" t="s">
        <v>41</v>
      </c>
      <c r="F3" s="55" t="s">
        <v>100</v>
      </c>
      <c r="G3" s="55" t="s">
        <v>41</v>
      </c>
    </row>
    <row r="4" spans="1:7" ht="15" x14ac:dyDescent="0.2">
      <c r="A4" s="7" t="s">
        <v>101</v>
      </c>
      <c r="B4" s="7">
        <v>116</v>
      </c>
      <c r="C4" s="32">
        <f>B4/$B$7</f>
        <v>3.9780521262002745E-2</v>
      </c>
      <c r="D4" s="7">
        <v>8</v>
      </c>
      <c r="E4" s="32">
        <f>D4/$D$7</f>
        <v>2.9739776951672861E-2</v>
      </c>
      <c r="F4" s="7">
        <f>B4+D4</f>
        <v>124</v>
      </c>
      <c r="G4" s="32">
        <f>F4/$F$7</f>
        <v>3.8932496075353221E-2</v>
      </c>
    </row>
    <row r="5" spans="1:7" ht="15" x14ac:dyDescent="0.2">
      <c r="A5" s="7" t="s">
        <v>102</v>
      </c>
      <c r="B5" s="7">
        <v>1315</v>
      </c>
      <c r="C5" s="32">
        <f t="shared" ref="C5:C6" si="0">B5/$B$7</f>
        <v>0.45096021947873799</v>
      </c>
      <c r="D5" s="7">
        <v>136</v>
      </c>
      <c r="E5" s="32">
        <f t="shared" ref="E5:E6" si="1">D5/$D$7</f>
        <v>0.50557620817843862</v>
      </c>
      <c r="F5" s="7">
        <f t="shared" ref="F5:F6" si="2">B5+D5</f>
        <v>1451</v>
      </c>
      <c r="G5" s="32">
        <f t="shared" ref="G5:G6" si="3">F5/$F$7</f>
        <v>0.45557299843014126</v>
      </c>
    </row>
    <row r="6" spans="1:7" ht="15" x14ac:dyDescent="0.2">
      <c r="A6" s="7" t="s">
        <v>103</v>
      </c>
      <c r="B6" s="7">
        <v>1485</v>
      </c>
      <c r="C6" s="32">
        <f t="shared" si="0"/>
        <v>0.5092592592592593</v>
      </c>
      <c r="D6" s="7">
        <v>125</v>
      </c>
      <c r="E6" s="32">
        <f t="shared" si="1"/>
        <v>0.46468401486988847</v>
      </c>
      <c r="F6" s="7">
        <f t="shared" si="2"/>
        <v>1610</v>
      </c>
      <c r="G6" s="32">
        <f t="shared" si="3"/>
        <v>0.50549450549450547</v>
      </c>
    </row>
    <row r="7" spans="1:7" ht="15" x14ac:dyDescent="0.2">
      <c r="A7" s="7" t="s">
        <v>23</v>
      </c>
      <c r="B7" s="56">
        <f t="shared" ref="B7:G7" si="4">SUM(B4:B6)</f>
        <v>2916</v>
      </c>
      <c r="C7" s="57">
        <f t="shared" si="4"/>
        <v>1</v>
      </c>
      <c r="D7" s="7">
        <f t="shared" si="4"/>
        <v>269</v>
      </c>
      <c r="E7" s="57">
        <f t="shared" si="4"/>
        <v>1</v>
      </c>
      <c r="F7" s="56">
        <f t="shared" si="4"/>
        <v>3185</v>
      </c>
      <c r="G7" s="57">
        <f t="shared" si="4"/>
        <v>1</v>
      </c>
    </row>
    <row r="8" spans="1:7" x14ac:dyDescent="0.2">
      <c r="A8" s="27"/>
      <c r="B8" s="27"/>
      <c r="C8" s="49"/>
      <c r="D8" s="49"/>
      <c r="E8" s="49"/>
      <c r="F8" s="49"/>
      <c r="G8" s="49"/>
    </row>
    <row r="9" spans="1:7" x14ac:dyDescent="0.2">
      <c r="A9" s="27"/>
      <c r="B9" s="27"/>
      <c r="C9" s="27"/>
      <c r="D9" s="27"/>
      <c r="E9" s="27"/>
      <c r="F9" s="27"/>
      <c r="G9" s="27"/>
    </row>
    <row r="10" spans="1:7" x14ac:dyDescent="0.2">
      <c r="A10" s="27"/>
      <c r="B10" s="27"/>
      <c r="C10" s="27"/>
      <c r="D10" s="27"/>
      <c r="E10" s="27"/>
      <c r="F10" s="27"/>
      <c r="G10" s="27"/>
    </row>
    <row r="11" spans="1:7" x14ac:dyDescent="0.2">
      <c r="A11" s="27"/>
      <c r="B11" s="27"/>
      <c r="C11" s="27"/>
      <c r="D11" s="27"/>
      <c r="E11" s="27"/>
      <c r="F11" s="27"/>
      <c r="G11" s="27"/>
    </row>
    <row r="12" spans="1:7" x14ac:dyDescent="0.2">
      <c r="A12" s="27"/>
      <c r="B12" s="27"/>
      <c r="C12" s="27"/>
      <c r="D12" s="27"/>
      <c r="E12" s="27"/>
      <c r="F12" s="27"/>
      <c r="G12" s="27"/>
    </row>
    <row r="13" spans="1:7" x14ac:dyDescent="0.2">
      <c r="A13" s="27"/>
      <c r="B13" s="27"/>
      <c r="C13" s="27"/>
      <c r="D13" s="27"/>
      <c r="E13" s="27"/>
      <c r="F13" s="27"/>
      <c r="G13" s="27"/>
    </row>
    <row r="14" spans="1:7" x14ac:dyDescent="0.2">
      <c r="A14" s="27"/>
      <c r="B14" s="27"/>
      <c r="C14" s="27"/>
      <c r="D14" s="27"/>
      <c r="E14" s="27"/>
      <c r="F14" s="27"/>
      <c r="G14" s="27"/>
    </row>
    <row r="15" spans="1:7" x14ac:dyDescent="0.2">
      <c r="A15" s="27"/>
      <c r="B15" s="27"/>
      <c r="C15" s="27"/>
      <c r="D15" s="27"/>
      <c r="E15" s="27"/>
      <c r="F15" s="27"/>
      <c r="G15" s="27"/>
    </row>
    <row r="16" spans="1:7" x14ac:dyDescent="0.2">
      <c r="A16" s="27"/>
      <c r="B16" s="27"/>
      <c r="C16" s="27"/>
      <c r="D16" s="27"/>
      <c r="E16" s="27"/>
      <c r="F16" s="27"/>
      <c r="G16" s="27"/>
    </row>
    <row r="17" spans="1:7" x14ac:dyDescent="0.2">
      <c r="A17" s="27"/>
      <c r="B17" s="27"/>
      <c r="C17" s="27"/>
      <c r="D17" s="27"/>
      <c r="E17" s="27"/>
      <c r="F17" s="27"/>
      <c r="G17" s="27"/>
    </row>
    <row r="18" spans="1:7" x14ac:dyDescent="0.2">
      <c r="A18" s="27"/>
      <c r="B18" s="27"/>
      <c r="C18" s="27"/>
      <c r="D18" s="27"/>
      <c r="E18" s="27"/>
      <c r="F18" s="27"/>
      <c r="G18" s="27"/>
    </row>
    <row r="19" spans="1:7" x14ac:dyDescent="0.2">
      <c r="A19" s="27"/>
      <c r="B19" s="27"/>
      <c r="C19" s="27"/>
      <c r="D19" s="27"/>
      <c r="E19" s="27"/>
      <c r="F19" s="27"/>
      <c r="G19" s="27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8D3A-EE8D-4764-AB6B-EF155539047D}">
  <dimension ref="A1:F16"/>
  <sheetViews>
    <sheetView workbookViewId="0">
      <selection activeCell="F6" sqref="F6"/>
    </sheetView>
  </sheetViews>
  <sheetFormatPr defaultRowHeight="12" x14ac:dyDescent="0.2"/>
  <cols>
    <col min="1" max="1" width="13.140625" style="2" customWidth="1"/>
    <col min="2" max="2" width="22.140625" style="2" customWidth="1"/>
    <col min="3" max="3" width="7.140625" style="2" bestFit="1" customWidth="1"/>
    <col min="4" max="4" width="22.140625" style="2" customWidth="1"/>
    <col min="5" max="5" width="6.42578125" style="2" customWidth="1"/>
    <col min="6" max="6" width="22.140625" style="2" customWidth="1"/>
    <col min="7" max="16384" width="9.140625" style="2"/>
  </cols>
  <sheetData>
    <row r="1" spans="1:6" ht="17.25" x14ac:dyDescent="0.2">
      <c r="A1" s="23" t="s">
        <v>105</v>
      </c>
      <c r="B1" s="27"/>
      <c r="C1" s="27"/>
      <c r="D1" s="27"/>
      <c r="E1" s="27"/>
      <c r="F1" s="27"/>
    </row>
    <row r="2" spans="1:6" ht="17.25" x14ac:dyDescent="0.2">
      <c r="A2" s="23"/>
      <c r="B2" s="27"/>
      <c r="C2" s="27"/>
      <c r="D2" s="27"/>
      <c r="E2" s="27"/>
      <c r="F2" s="27"/>
    </row>
    <row r="3" spans="1:6" x14ac:dyDescent="0.2">
      <c r="A3" s="3" t="s">
        <v>104</v>
      </c>
      <c r="B3" s="25" t="s">
        <v>40</v>
      </c>
      <c r="C3" s="26" t="s">
        <v>41</v>
      </c>
      <c r="D3" s="27"/>
      <c r="E3" s="27"/>
      <c r="F3" s="27"/>
    </row>
    <row r="4" spans="1:6" ht="15" x14ac:dyDescent="0.2">
      <c r="A4" s="6" t="s">
        <v>101</v>
      </c>
      <c r="B4" s="28">
        <v>44.813194444444441</v>
      </c>
      <c r="C4" s="29">
        <v>3.3323668087363145E-2</v>
      </c>
      <c r="D4" s="27"/>
      <c r="E4" s="27"/>
      <c r="F4" s="27"/>
    </row>
    <row r="5" spans="1:6" ht="15" x14ac:dyDescent="0.2">
      <c r="A5" s="6" t="s">
        <v>102</v>
      </c>
      <c r="B5" s="28">
        <v>515.81063657407412</v>
      </c>
      <c r="C5" s="29">
        <v>0.38356342729449971</v>
      </c>
      <c r="D5" s="27"/>
      <c r="E5" s="27"/>
      <c r="F5" s="27"/>
    </row>
    <row r="6" spans="1:6" ht="15" x14ac:dyDescent="0.2">
      <c r="A6" s="6" t="s">
        <v>103</v>
      </c>
      <c r="B6" s="28">
        <v>784.16193287037038</v>
      </c>
      <c r="C6" s="29">
        <v>0.58311290461813703</v>
      </c>
      <c r="D6" s="27"/>
      <c r="E6" s="27"/>
      <c r="F6" s="27"/>
    </row>
    <row r="7" spans="1:6" ht="15" x14ac:dyDescent="0.2">
      <c r="A7" s="6" t="s">
        <v>26</v>
      </c>
      <c r="B7" s="28">
        <v>1344.7857638888891</v>
      </c>
      <c r="C7" s="58">
        <v>0.99999999999999989</v>
      </c>
      <c r="D7" s="27"/>
      <c r="E7" s="27"/>
      <c r="F7" s="27"/>
    </row>
    <row r="8" spans="1:6" x14ac:dyDescent="0.2">
      <c r="A8" s="27"/>
      <c r="B8" s="27"/>
      <c r="C8" s="27"/>
      <c r="D8" s="27"/>
      <c r="E8" s="27"/>
      <c r="F8" s="27"/>
    </row>
    <row r="9" spans="1:6" x14ac:dyDescent="0.2">
      <c r="A9" s="27"/>
      <c r="B9" s="27"/>
      <c r="C9" s="27"/>
      <c r="D9" s="27"/>
      <c r="E9" s="27"/>
      <c r="F9" s="27"/>
    </row>
    <row r="10" spans="1:6" x14ac:dyDescent="0.2">
      <c r="A10" s="27"/>
      <c r="B10" s="27"/>
      <c r="C10" s="27"/>
      <c r="D10" s="27"/>
      <c r="E10" s="27"/>
      <c r="F10" s="27"/>
    </row>
    <row r="11" spans="1:6" x14ac:dyDescent="0.2">
      <c r="A11" s="27"/>
      <c r="B11" s="27"/>
      <c r="C11" s="27"/>
      <c r="D11" s="27"/>
      <c r="E11" s="27"/>
      <c r="F11" s="27"/>
    </row>
    <row r="12" spans="1:6" x14ac:dyDescent="0.2">
      <c r="A12" s="27"/>
      <c r="B12" s="27"/>
      <c r="C12" s="27"/>
      <c r="D12" s="27"/>
      <c r="E12" s="27"/>
      <c r="F12" s="27"/>
    </row>
    <row r="13" spans="1:6" x14ac:dyDescent="0.2">
      <c r="A13" s="27"/>
      <c r="B13" s="27"/>
      <c r="C13" s="27"/>
      <c r="D13" s="27"/>
      <c r="E13" s="27"/>
      <c r="F13" s="27"/>
    </row>
    <row r="14" spans="1:6" x14ac:dyDescent="0.2">
      <c r="A14" s="27"/>
      <c r="B14" s="27"/>
      <c r="C14" s="27"/>
      <c r="D14" s="27"/>
      <c r="E14" s="27"/>
      <c r="F14" s="27"/>
    </row>
    <row r="15" spans="1:6" x14ac:dyDescent="0.2">
      <c r="A15" s="27"/>
      <c r="B15" s="27"/>
      <c r="C15" s="27"/>
      <c r="D15" s="27"/>
      <c r="E15" s="27"/>
      <c r="F15" s="27"/>
    </row>
    <row r="16" spans="1:6" x14ac:dyDescent="0.2">
      <c r="A16" s="27"/>
      <c r="B16" s="27"/>
      <c r="C16" s="27"/>
      <c r="D16" s="27"/>
      <c r="E16" s="27"/>
      <c r="F16" s="27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958B-77AB-4F11-89D7-CC1594354CC5}">
  <dimension ref="A1:C31"/>
  <sheetViews>
    <sheetView workbookViewId="0"/>
  </sheetViews>
  <sheetFormatPr defaultRowHeight="12" x14ac:dyDescent="0.2"/>
  <cols>
    <col min="1" max="1" width="42.140625" style="2" bestFit="1" customWidth="1"/>
    <col min="2" max="2" width="14" style="2" bestFit="1" customWidth="1"/>
    <col min="3" max="16384" width="9.140625" style="2"/>
  </cols>
  <sheetData>
    <row r="1" spans="1:3" ht="17.25" x14ac:dyDescent="0.3">
      <c r="A1" s="1" t="s">
        <v>10</v>
      </c>
    </row>
    <row r="3" spans="1:3" x14ac:dyDescent="0.2">
      <c r="A3" s="12" t="s">
        <v>11</v>
      </c>
      <c r="B3" s="13" t="s">
        <v>12</v>
      </c>
    </row>
    <row r="4" spans="1:3" x14ac:dyDescent="0.2">
      <c r="A4" s="14" t="s">
        <v>13</v>
      </c>
      <c r="B4" s="15">
        <v>142</v>
      </c>
    </row>
    <row r="5" spans="1:3" x14ac:dyDescent="0.2">
      <c r="A5" s="14" t="s">
        <v>14</v>
      </c>
      <c r="B5" s="15">
        <v>19</v>
      </c>
    </row>
    <row r="6" spans="1:3" x14ac:dyDescent="0.2">
      <c r="A6" s="14" t="s">
        <v>15</v>
      </c>
      <c r="B6" s="15">
        <v>26</v>
      </c>
    </row>
    <row r="7" spans="1:3" x14ac:dyDescent="0.2">
      <c r="A7" s="12" t="s">
        <v>16</v>
      </c>
      <c r="B7" s="13">
        <v>187</v>
      </c>
    </row>
    <row r="8" spans="1:3" x14ac:dyDescent="0.2">
      <c r="A8" s="16"/>
      <c r="B8" s="16"/>
    </row>
    <row r="9" spans="1:3" x14ac:dyDescent="0.2">
      <c r="A9" s="64" t="s">
        <v>17</v>
      </c>
      <c r="B9" s="64"/>
    </row>
    <row r="10" spans="1:3" x14ac:dyDescent="0.2">
      <c r="A10" s="17"/>
      <c r="B10" s="17"/>
    </row>
    <row r="11" spans="1:3" x14ac:dyDescent="0.2">
      <c r="A11" s="18" t="s">
        <v>18</v>
      </c>
      <c r="B11" s="19" t="s">
        <v>12</v>
      </c>
    </row>
    <row r="12" spans="1:3" x14ac:dyDescent="0.2">
      <c r="A12" s="14" t="s">
        <v>19</v>
      </c>
      <c r="B12" s="15">
        <v>91</v>
      </c>
    </row>
    <row r="13" spans="1:3" x14ac:dyDescent="0.2">
      <c r="A13" s="14" t="s">
        <v>7</v>
      </c>
      <c r="B13" s="15">
        <v>14</v>
      </c>
    </row>
    <row r="14" spans="1:3" ht="15" x14ac:dyDescent="0.25">
      <c r="A14" s="14" t="s">
        <v>21</v>
      </c>
      <c r="B14" s="15">
        <v>4</v>
      </c>
      <c r="C14" s="9"/>
    </row>
    <row r="15" spans="1:3" x14ac:dyDescent="0.2">
      <c r="A15" s="14" t="s">
        <v>22</v>
      </c>
      <c r="B15" s="15">
        <v>33</v>
      </c>
    </row>
    <row r="16" spans="1:3" x14ac:dyDescent="0.2">
      <c r="A16" s="20" t="s">
        <v>23</v>
      </c>
      <c r="B16" s="21">
        <v>142</v>
      </c>
    </row>
    <row r="17" spans="1:2" x14ac:dyDescent="0.2">
      <c r="A17" s="16"/>
      <c r="B17" s="16"/>
    </row>
    <row r="18" spans="1:2" x14ac:dyDescent="0.2">
      <c r="A18" s="12" t="s">
        <v>25</v>
      </c>
      <c r="B18" s="13" t="s">
        <v>12</v>
      </c>
    </row>
    <row r="19" spans="1:2" x14ac:dyDescent="0.2">
      <c r="A19" s="14" t="s">
        <v>27</v>
      </c>
      <c r="B19" s="15">
        <v>88</v>
      </c>
    </row>
    <row r="20" spans="1:2" x14ac:dyDescent="0.2">
      <c r="A20" s="14" t="s">
        <v>28</v>
      </c>
      <c r="B20" s="15">
        <v>10</v>
      </c>
    </row>
    <row r="21" spans="1:2" x14ac:dyDescent="0.2">
      <c r="A21" s="14" t="s">
        <v>29</v>
      </c>
      <c r="B21" s="15">
        <v>17</v>
      </c>
    </row>
    <row r="22" spans="1:2" x14ac:dyDescent="0.2">
      <c r="A22" s="14" t="s">
        <v>30</v>
      </c>
      <c r="B22" s="15">
        <v>5</v>
      </c>
    </row>
    <row r="23" spans="1:2" x14ac:dyDescent="0.2">
      <c r="A23" s="14" t="s">
        <v>31</v>
      </c>
      <c r="B23" s="15">
        <v>12</v>
      </c>
    </row>
    <row r="24" spans="1:2" x14ac:dyDescent="0.2">
      <c r="A24" s="14" t="s">
        <v>32</v>
      </c>
      <c r="B24" s="15">
        <v>8</v>
      </c>
    </row>
    <row r="25" spans="1:2" x14ac:dyDescent="0.2">
      <c r="A25" s="14" t="s">
        <v>33</v>
      </c>
      <c r="B25" s="15">
        <v>1</v>
      </c>
    </row>
    <row r="26" spans="1:2" x14ac:dyDescent="0.2">
      <c r="A26" s="14" t="s">
        <v>34</v>
      </c>
      <c r="B26" s="15">
        <v>1</v>
      </c>
    </row>
    <row r="27" spans="1:2" x14ac:dyDescent="0.2">
      <c r="A27" s="20" t="s">
        <v>23</v>
      </c>
      <c r="B27" s="21">
        <v>142</v>
      </c>
    </row>
    <row r="28" spans="1:2" x14ac:dyDescent="0.2">
      <c r="A28" s="22"/>
      <c r="B28" s="22"/>
    </row>
    <row r="29" spans="1:2" x14ac:dyDescent="0.2">
      <c r="A29" s="65" t="s">
        <v>35</v>
      </c>
      <c r="B29" s="65"/>
    </row>
    <row r="30" spans="1:2" ht="34.5" customHeight="1" x14ac:dyDescent="0.2">
      <c r="A30" s="65" t="s">
        <v>36</v>
      </c>
      <c r="B30" s="66"/>
    </row>
    <row r="31" spans="1:2" ht="42.75" customHeight="1" x14ac:dyDescent="0.2">
      <c r="A31" s="65" t="s">
        <v>37</v>
      </c>
      <c r="B31" s="65"/>
    </row>
  </sheetData>
  <mergeCells count="4">
    <mergeCell ref="A9:B9"/>
    <mergeCell ref="A29:B29"/>
    <mergeCell ref="A30:B30"/>
    <mergeCell ref="A31:B3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3BFA-5DEB-4E90-A40A-42A63E871018}">
  <dimension ref="A1:J13"/>
  <sheetViews>
    <sheetView topLeftCell="A7" workbookViewId="0">
      <selection activeCell="C36" sqref="C36"/>
    </sheetView>
  </sheetViews>
  <sheetFormatPr defaultRowHeight="12" x14ac:dyDescent="0.2"/>
  <cols>
    <col min="1" max="1" width="14.42578125" style="2" customWidth="1"/>
    <col min="2" max="16384" width="9.140625" style="2"/>
  </cols>
  <sheetData>
    <row r="1" spans="1:10" ht="17.25" x14ac:dyDescent="0.3">
      <c r="A1" s="1" t="s">
        <v>109</v>
      </c>
    </row>
    <row r="3" spans="1:10" x14ac:dyDescent="0.2">
      <c r="A3" s="25" t="s">
        <v>106</v>
      </c>
      <c r="B3" s="25" t="s">
        <v>68</v>
      </c>
      <c r="C3" s="25" t="s">
        <v>41</v>
      </c>
    </row>
    <row r="4" spans="1:10" ht="15" x14ac:dyDescent="0.2">
      <c r="A4" s="7" t="s">
        <v>90</v>
      </c>
      <c r="B4" s="7">
        <v>221</v>
      </c>
      <c r="C4" s="32">
        <f>B4/$B$7</f>
        <v>0.13864491844416563</v>
      </c>
      <c r="I4" s="59" t="s">
        <v>107</v>
      </c>
      <c r="J4" s="2">
        <v>1113</v>
      </c>
    </row>
    <row r="5" spans="1:10" ht="15" x14ac:dyDescent="0.2">
      <c r="A5" s="7" t="s">
        <v>91</v>
      </c>
      <c r="B5" s="7">
        <v>440</v>
      </c>
      <c r="C5" s="32">
        <f t="shared" ref="C5:C6" si="0">B5/$B$7</f>
        <v>0.27603513174404015</v>
      </c>
    </row>
    <row r="6" spans="1:10" ht="15" x14ac:dyDescent="0.2">
      <c r="A6" s="7" t="s">
        <v>92</v>
      </c>
      <c r="B6" s="7">
        <v>933</v>
      </c>
      <c r="C6" s="32">
        <f t="shared" si="0"/>
        <v>0.58531994981179425</v>
      </c>
    </row>
    <row r="7" spans="1:10" x14ac:dyDescent="0.2">
      <c r="A7" s="7" t="s">
        <v>108</v>
      </c>
      <c r="B7" s="7">
        <f>SUM(B4:B6)</f>
        <v>1594</v>
      </c>
      <c r="C7" s="60">
        <v>1</v>
      </c>
    </row>
    <row r="12" spans="1:10" x14ac:dyDescent="0.2">
      <c r="J12" s="2">
        <f>B7+J4</f>
        <v>2707</v>
      </c>
    </row>
    <row r="13" spans="1:10" ht="15" x14ac:dyDescent="0.25">
      <c r="J13" s="9">
        <f>B7/J12</f>
        <v>0.58884373845585514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2F1B-A386-4785-A8C3-E4FF6E7BCCE3}">
  <dimension ref="A1:C19"/>
  <sheetViews>
    <sheetView workbookViewId="0"/>
  </sheetViews>
  <sheetFormatPr defaultRowHeight="12" x14ac:dyDescent="0.25"/>
  <cols>
    <col min="1" max="1" width="31.140625" style="27" customWidth="1"/>
    <col min="2" max="3" width="21" style="27" customWidth="1"/>
    <col min="4" max="4" width="20.85546875" style="27" customWidth="1"/>
    <col min="5" max="16384" width="9.140625" style="27"/>
  </cols>
  <sheetData>
    <row r="1" spans="1:3" ht="17.25" x14ac:dyDescent="0.3">
      <c r="A1" s="1" t="s">
        <v>110</v>
      </c>
    </row>
    <row r="3" spans="1:3" ht="24" x14ac:dyDescent="0.25">
      <c r="A3" s="61" t="s">
        <v>104</v>
      </c>
      <c r="B3" s="61" t="s">
        <v>111</v>
      </c>
      <c r="C3" s="61" t="s">
        <v>112</v>
      </c>
    </row>
    <row r="4" spans="1:3" x14ac:dyDescent="0.25">
      <c r="A4" s="62" t="s">
        <v>101</v>
      </c>
      <c r="B4" s="63">
        <f>B13/$B$19</f>
        <v>8.8456712672521962E-2</v>
      </c>
      <c r="C4" s="63">
        <f>C13/$C$19</f>
        <v>7.7475584411269019E-2</v>
      </c>
    </row>
    <row r="5" spans="1:3" x14ac:dyDescent="0.25">
      <c r="A5" s="62" t="s">
        <v>102</v>
      </c>
      <c r="B5" s="63">
        <f t="shared" ref="B5:B9" si="0">B14/$B$19</f>
        <v>0.39021329987452946</v>
      </c>
      <c r="C5" s="63">
        <f t="shared" ref="C5:C9" si="1">C14/$C$19</f>
        <v>0.30426165580098841</v>
      </c>
    </row>
    <row r="6" spans="1:3" x14ac:dyDescent="0.25">
      <c r="A6" s="62" t="s">
        <v>103</v>
      </c>
      <c r="B6" s="63">
        <f t="shared" si="0"/>
        <v>0.15621079046424091</v>
      </c>
      <c r="C6" s="63">
        <f t="shared" si="1"/>
        <v>0.13550989295329374</v>
      </c>
    </row>
    <row r="7" spans="1:3" x14ac:dyDescent="0.25">
      <c r="A7" s="62" t="s">
        <v>113</v>
      </c>
      <c r="B7" s="63">
        <f t="shared" si="0"/>
        <v>5.7716436637390213E-2</v>
      </c>
      <c r="C7" s="63">
        <f t="shared" si="1"/>
        <v>6.5664709413240013E-2</v>
      </c>
    </row>
    <row r="8" spans="1:3" x14ac:dyDescent="0.25">
      <c r="A8" s="62" t="s">
        <v>114</v>
      </c>
      <c r="B8" s="63">
        <f t="shared" si="0"/>
        <v>0.25031367628607276</v>
      </c>
      <c r="C8" s="63">
        <f t="shared" si="1"/>
        <v>0.32108294751565486</v>
      </c>
    </row>
    <row r="9" spans="1:3" x14ac:dyDescent="0.25">
      <c r="A9" s="62" t="s">
        <v>115</v>
      </c>
      <c r="B9" s="63">
        <f t="shared" si="0"/>
        <v>5.7089084065244669E-2</v>
      </c>
      <c r="C9" s="63">
        <f t="shared" si="1"/>
        <v>9.6005209905553959E-2</v>
      </c>
    </row>
    <row r="10" spans="1:3" x14ac:dyDescent="0.25">
      <c r="A10" s="62" t="s">
        <v>26</v>
      </c>
      <c r="B10" s="63">
        <f>SUM(B4:B9)</f>
        <v>1</v>
      </c>
      <c r="C10" s="63">
        <f>SUM(C4:C9)</f>
        <v>1</v>
      </c>
    </row>
    <row r="11" spans="1:3" x14ac:dyDescent="0.25">
      <c r="B11" s="49"/>
      <c r="C11" s="49"/>
    </row>
    <row r="12" spans="1:3" x14ac:dyDescent="0.25">
      <c r="A12" s="61" t="s">
        <v>104</v>
      </c>
      <c r="B12" s="61" t="s">
        <v>116</v>
      </c>
      <c r="C12" s="61" t="s">
        <v>117</v>
      </c>
    </row>
    <row r="13" spans="1:3" x14ac:dyDescent="0.25">
      <c r="A13" s="62" t="s">
        <v>101</v>
      </c>
      <c r="B13" s="62">
        <v>141</v>
      </c>
      <c r="C13" s="62">
        <v>30394654</v>
      </c>
    </row>
    <row r="14" spans="1:3" x14ac:dyDescent="0.25">
      <c r="A14" s="62" t="s">
        <v>102</v>
      </c>
      <c r="B14" s="62">
        <f>623-1</f>
        <v>622</v>
      </c>
      <c r="C14" s="62">
        <v>119365705</v>
      </c>
    </row>
    <row r="15" spans="1:3" x14ac:dyDescent="0.25">
      <c r="A15" s="62" t="s">
        <v>103</v>
      </c>
      <c r="B15" s="62">
        <v>249</v>
      </c>
      <c r="C15" s="62">
        <v>53162249</v>
      </c>
    </row>
    <row r="16" spans="1:3" x14ac:dyDescent="0.25">
      <c r="A16" s="62" t="s">
        <v>113</v>
      </c>
      <c r="B16" s="62">
        <v>92</v>
      </c>
      <c r="C16" s="62">
        <v>25761098</v>
      </c>
    </row>
    <row r="17" spans="1:3" x14ac:dyDescent="0.25">
      <c r="A17" s="62" t="s">
        <v>114</v>
      </c>
      <c r="B17" s="62">
        <f>402-3</f>
        <v>399</v>
      </c>
      <c r="C17" s="62">
        <v>125964911</v>
      </c>
    </row>
    <row r="18" spans="1:3" x14ac:dyDescent="0.25">
      <c r="A18" s="62" t="s">
        <v>115</v>
      </c>
      <c r="B18" s="62">
        <f>92-1</f>
        <v>91</v>
      </c>
      <c r="C18" s="62">
        <v>37664061</v>
      </c>
    </row>
    <row r="19" spans="1:3" x14ac:dyDescent="0.25">
      <c r="A19" s="62" t="s">
        <v>26</v>
      </c>
      <c r="B19" s="62">
        <f>SUM(B13:B18)</f>
        <v>1594</v>
      </c>
      <c r="C19" s="62">
        <f>SUM(C13:C18)</f>
        <v>392312678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8106-8C0C-446D-8496-DB1C3F575715}">
  <dimension ref="A1:F8"/>
  <sheetViews>
    <sheetView workbookViewId="0">
      <selection activeCell="L29" sqref="L29"/>
    </sheetView>
  </sheetViews>
  <sheetFormatPr defaultRowHeight="12" x14ac:dyDescent="0.25"/>
  <cols>
    <col min="1" max="1" width="23.42578125" style="27" customWidth="1"/>
    <col min="2" max="3" width="14.28515625" style="27" customWidth="1"/>
    <col min="4" max="16384" width="9.140625" style="27"/>
  </cols>
  <sheetData>
    <row r="1" spans="1:6" s="24" customFormat="1" ht="17.25" x14ac:dyDescent="0.25">
      <c r="A1" s="23" t="s">
        <v>38</v>
      </c>
      <c r="B1" s="23"/>
      <c r="C1" s="23"/>
      <c r="D1" s="23"/>
      <c r="E1" s="23"/>
      <c r="F1" s="23"/>
    </row>
    <row r="3" spans="1:6" x14ac:dyDescent="0.25">
      <c r="A3" s="3" t="s">
        <v>39</v>
      </c>
      <c r="B3" s="25" t="s">
        <v>40</v>
      </c>
      <c r="C3" s="26" t="s">
        <v>41</v>
      </c>
    </row>
    <row r="4" spans="1:6" ht="15" x14ac:dyDescent="0.25">
      <c r="A4" s="6" t="s">
        <v>42</v>
      </c>
      <c r="B4" s="28">
        <v>24639.65902777778</v>
      </c>
      <c r="C4" s="29">
        <v>0.55414090155459472</v>
      </c>
    </row>
    <row r="5" spans="1:6" ht="15" x14ac:dyDescent="0.25">
      <c r="A5" s="6" t="s">
        <v>43</v>
      </c>
      <c r="B5" s="28">
        <v>7159.7398611111112</v>
      </c>
      <c r="C5" s="29">
        <v>0.16102108787543171</v>
      </c>
    </row>
    <row r="6" spans="1:6" ht="15" x14ac:dyDescent="0.25">
      <c r="A6" s="6" t="s">
        <v>24</v>
      </c>
      <c r="B6" s="28">
        <v>6542.1538657407409</v>
      </c>
      <c r="C6" s="29">
        <v>0.14713170491456312</v>
      </c>
    </row>
    <row r="7" spans="1:6" ht="15" x14ac:dyDescent="0.25">
      <c r="A7" s="6" t="s">
        <v>44</v>
      </c>
      <c r="B7" s="28">
        <v>2134.5163773148147</v>
      </c>
      <c r="C7" s="29">
        <v>4.8004837582160169E-2</v>
      </c>
    </row>
    <row r="8" spans="1:6" ht="15" x14ac:dyDescent="0.25">
      <c r="A8" s="6" t="s">
        <v>45</v>
      </c>
      <c r="B8" s="28">
        <v>3988.5407870370373</v>
      </c>
      <c r="C8" s="29">
        <v>8.9701468073250079E-2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1C7C-DB5C-40EF-8076-C7C5C77C65CC}">
  <dimension ref="A1:C37"/>
  <sheetViews>
    <sheetView workbookViewId="0">
      <selection activeCell="K11" sqref="K11"/>
    </sheetView>
  </sheetViews>
  <sheetFormatPr defaultRowHeight="12" x14ac:dyDescent="0.2"/>
  <cols>
    <col min="1" max="1" width="24" style="2" customWidth="1"/>
    <col min="2" max="2" width="13.42578125" style="2" customWidth="1"/>
    <col min="3" max="16384" width="9.140625" style="2"/>
  </cols>
  <sheetData>
    <row r="1" spans="1:3" ht="17.25" x14ac:dyDescent="0.3">
      <c r="A1" s="1" t="s">
        <v>51</v>
      </c>
    </row>
    <row r="3" spans="1:3" x14ac:dyDescent="0.2">
      <c r="A3" s="3" t="s">
        <v>39</v>
      </c>
      <c r="B3" s="25" t="s">
        <v>46</v>
      </c>
      <c r="C3" s="26" t="s">
        <v>41</v>
      </c>
    </row>
    <row r="4" spans="1:3" ht="15" x14ac:dyDescent="0.2">
      <c r="A4" s="6" t="s">
        <v>42</v>
      </c>
      <c r="B4" s="28">
        <v>24309.342523148149</v>
      </c>
      <c r="C4" s="29">
        <v>0.70104560691594897</v>
      </c>
    </row>
    <row r="5" spans="1:3" ht="15" x14ac:dyDescent="0.2">
      <c r="A5" s="6" t="s">
        <v>43</v>
      </c>
      <c r="B5" s="28">
        <v>3839.6277546296296</v>
      </c>
      <c r="C5" s="29">
        <v>0.11072920491422074</v>
      </c>
    </row>
    <row r="6" spans="1:3" ht="15" x14ac:dyDescent="0.2">
      <c r="A6" s="6" t="s">
        <v>24</v>
      </c>
      <c r="B6" s="28">
        <v>919.27798611111109</v>
      </c>
      <c r="C6" s="29">
        <v>2.6510622123328238E-2</v>
      </c>
    </row>
    <row r="7" spans="1:3" ht="15" x14ac:dyDescent="0.2">
      <c r="A7" s="6" t="s">
        <v>44</v>
      </c>
      <c r="B7" s="28">
        <v>1730.9730671296297</v>
      </c>
      <c r="C7" s="29">
        <v>4.9918711838690302E-2</v>
      </c>
    </row>
    <row r="8" spans="1:3" ht="15" x14ac:dyDescent="0.2">
      <c r="A8" s="6" t="s">
        <v>45</v>
      </c>
      <c r="B8" s="28">
        <v>3876.614710648148</v>
      </c>
      <c r="C8" s="29">
        <v>0.11179585420781167</v>
      </c>
    </row>
    <row r="32" spans="2:3" x14ac:dyDescent="0.2">
      <c r="B32" s="37"/>
      <c r="C32" s="11"/>
    </row>
    <row r="33" spans="2:3" x14ac:dyDescent="0.2">
      <c r="B33" s="37"/>
      <c r="C33" s="11"/>
    </row>
    <row r="34" spans="2:3" x14ac:dyDescent="0.2">
      <c r="B34" s="37"/>
      <c r="C34" s="11"/>
    </row>
    <row r="35" spans="2:3" x14ac:dyDescent="0.2">
      <c r="B35" s="37"/>
      <c r="C35" s="11"/>
    </row>
    <row r="36" spans="2:3" x14ac:dyDescent="0.2">
      <c r="B36" s="37"/>
      <c r="C36" s="11"/>
    </row>
    <row r="37" spans="2:3" x14ac:dyDescent="0.2">
      <c r="B37" s="37"/>
      <c r="C37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9862-1961-4D41-865A-07509B73BCF8}">
  <dimension ref="A1:C8"/>
  <sheetViews>
    <sheetView workbookViewId="0">
      <selection activeCell="L17" sqref="L17"/>
    </sheetView>
  </sheetViews>
  <sheetFormatPr defaultRowHeight="12" x14ac:dyDescent="0.2"/>
  <cols>
    <col min="1" max="1" width="21.85546875" style="2" customWidth="1"/>
    <col min="2" max="2" width="13.140625" style="2" customWidth="1"/>
    <col min="3" max="16384" width="9.140625" style="2"/>
  </cols>
  <sheetData>
    <row r="1" spans="1:3" s="35" customFormat="1" ht="17.25" x14ac:dyDescent="0.3">
      <c r="A1" s="33" t="s">
        <v>47</v>
      </c>
      <c r="B1" s="34"/>
      <c r="C1" s="34"/>
    </row>
    <row r="3" spans="1:3" x14ac:dyDescent="0.2">
      <c r="A3" s="25" t="s">
        <v>39</v>
      </c>
      <c r="B3" s="25" t="s">
        <v>46</v>
      </c>
      <c r="C3" s="25" t="s">
        <v>41</v>
      </c>
    </row>
    <row r="4" spans="1:3" ht="15" x14ac:dyDescent="0.2">
      <c r="A4" s="30" t="s">
        <v>42</v>
      </c>
      <c r="B4" s="31">
        <v>4494.4816203703704</v>
      </c>
      <c r="C4" s="32">
        <v>0.6313420960957804</v>
      </c>
    </row>
    <row r="5" spans="1:3" ht="15" x14ac:dyDescent="0.2">
      <c r="A5" s="30" t="s">
        <v>43</v>
      </c>
      <c r="B5" s="31">
        <v>716.67019675925928</v>
      </c>
      <c r="C5" s="32">
        <v>0.10067102336800314</v>
      </c>
    </row>
    <row r="6" spans="1:3" ht="15" x14ac:dyDescent="0.2">
      <c r="A6" s="30" t="s">
        <v>24</v>
      </c>
      <c r="B6" s="31">
        <v>175.56680555555556</v>
      </c>
      <c r="C6" s="32">
        <v>2.466195757079338E-2</v>
      </c>
    </row>
    <row r="7" spans="1:3" ht="15" x14ac:dyDescent="0.2">
      <c r="A7" s="30" t="s">
        <v>44</v>
      </c>
      <c r="B7" s="31">
        <v>417.52280092592594</v>
      </c>
      <c r="C7" s="32">
        <v>5.8649638060514139E-2</v>
      </c>
    </row>
    <row r="8" spans="1:3" ht="15" x14ac:dyDescent="0.2">
      <c r="A8" s="30" t="s">
        <v>45</v>
      </c>
      <c r="B8" s="31">
        <v>1314.6908449074074</v>
      </c>
      <c r="C8" s="32">
        <v>0.184675284904909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91C8-2E04-4CAA-A05C-A93E8DE5A774}">
  <dimension ref="A1:C8"/>
  <sheetViews>
    <sheetView workbookViewId="0">
      <selection activeCell="D29" sqref="D29"/>
    </sheetView>
  </sheetViews>
  <sheetFormatPr defaultRowHeight="12" x14ac:dyDescent="0.2"/>
  <cols>
    <col min="1" max="1" width="22.140625" style="2" customWidth="1"/>
    <col min="2" max="2" width="14.42578125" style="2" customWidth="1"/>
    <col min="3" max="16384" width="9.140625" style="2"/>
  </cols>
  <sheetData>
    <row r="1" spans="1:3" ht="17.25" x14ac:dyDescent="0.3">
      <c r="A1" s="1" t="s">
        <v>48</v>
      </c>
    </row>
    <row r="3" spans="1:3" x14ac:dyDescent="0.2">
      <c r="A3" s="25" t="s">
        <v>39</v>
      </c>
      <c r="B3" s="25" t="s">
        <v>46</v>
      </c>
      <c r="C3" s="25" t="s">
        <v>41</v>
      </c>
    </row>
    <row r="4" spans="1:3" ht="15" x14ac:dyDescent="0.2">
      <c r="A4" s="30" t="s">
        <v>42</v>
      </c>
      <c r="B4" s="31">
        <v>1223.3456597222223</v>
      </c>
      <c r="C4" s="32">
        <v>0.67674471248099477</v>
      </c>
    </row>
    <row r="5" spans="1:3" ht="15" x14ac:dyDescent="0.2">
      <c r="A5" s="30" t="s">
        <v>43</v>
      </c>
      <c r="B5" s="31">
        <v>231.60189814814814</v>
      </c>
      <c r="C5" s="32">
        <v>0.12812025671298014</v>
      </c>
    </row>
    <row r="6" spans="1:3" ht="15" x14ac:dyDescent="0.2">
      <c r="A6" s="30" t="s">
        <v>24</v>
      </c>
      <c r="B6" s="31">
        <v>22.576712962962961</v>
      </c>
      <c r="C6" s="32">
        <v>1.2489251097155608E-2</v>
      </c>
    </row>
    <row r="7" spans="1:3" ht="15" x14ac:dyDescent="0.2">
      <c r="A7" s="30" t="s">
        <v>44</v>
      </c>
      <c r="B7" s="31">
        <v>82.668645833333329</v>
      </c>
      <c r="C7" s="32">
        <v>4.5731611921013049E-2</v>
      </c>
    </row>
    <row r="8" spans="1:3" ht="15" x14ac:dyDescent="0.2">
      <c r="A8" s="30" t="s">
        <v>45</v>
      </c>
      <c r="B8" s="31">
        <v>247.49857638888889</v>
      </c>
      <c r="C8" s="32">
        <v>0.13691416778785634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001D-5F67-4E9C-B6C9-26B38429445B}">
  <dimension ref="A1:C18"/>
  <sheetViews>
    <sheetView workbookViewId="0">
      <selection activeCell="K25" sqref="K25"/>
    </sheetView>
  </sheetViews>
  <sheetFormatPr defaultRowHeight="12" x14ac:dyDescent="0.2"/>
  <cols>
    <col min="1" max="1" width="24" style="2" customWidth="1"/>
    <col min="2" max="2" width="13.42578125" style="2" customWidth="1"/>
    <col min="3" max="16384" width="9.140625" style="2"/>
  </cols>
  <sheetData>
    <row r="1" spans="1:3" ht="17.25" x14ac:dyDescent="0.3">
      <c r="A1" s="1" t="s">
        <v>49</v>
      </c>
    </row>
    <row r="3" spans="1:3" x14ac:dyDescent="0.2">
      <c r="A3" s="25" t="s">
        <v>39</v>
      </c>
      <c r="B3" s="25" t="s">
        <v>46</v>
      </c>
      <c r="C3" s="25" t="s">
        <v>41</v>
      </c>
    </row>
    <row r="4" spans="1:3" ht="15" x14ac:dyDescent="0.2">
      <c r="A4" s="36" t="s">
        <v>42</v>
      </c>
      <c r="B4" s="31">
        <v>19643.928796296295</v>
      </c>
      <c r="C4" s="32">
        <v>0.68984921094027263</v>
      </c>
    </row>
    <row r="5" spans="1:3" ht="15" x14ac:dyDescent="0.2">
      <c r="A5" s="36" t="s">
        <v>43</v>
      </c>
      <c r="B5" s="31">
        <v>3115.0688078703702</v>
      </c>
      <c r="C5" s="32">
        <v>0.10939399044956799</v>
      </c>
    </row>
    <row r="6" spans="1:3" ht="15" x14ac:dyDescent="0.2">
      <c r="A6" s="36" t="s">
        <v>24</v>
      </c>
      <c r="B6" s="31">
        <v>797.08605324074074</v>
      </c>
      <c r="C6" s="32">
        <v>2.7991813174526196E-2</v>
      </c>
    </row>
    <row r="7" spans="1:3" ht="15" x14ac:dyDescent="0.2">
      <c r="A7" s="36" t="s">
        <v>44</v>
      </c>
      <c r="B7" s="31">
        <v>1494.8673148148148</v>
      </c>
      <c r="C7" s="32">
        <v>5.249627242488452E-2</v>
      </c>
    </row>
    <row r="8" spans="1:3" ht="15" x14ac:dyDescent="0.2">
      <c r="A8" s="36" t="s">
        <v>45</v>
      </c>
      <c r="B8" s="31">
        <v>3424.7339814814814</v>
      </c>
      <c r="C8" s="32">
        <v>0.12026871301074854</v>
      </c>
    </row>
    <row r="9" spans="1:3" x14ac:dyDescent="0.2">
      <c r="B9" s="37"/>
      <c r="C9" s="11"/>
    </row>
    <row r="13" spans="1:3" x14ac:dyDescent="0.2">
      <c r="B13" s="37"/>
      <c r="C13" s="11"/>
    </row>
    <row r="14" spans="1:3" x14ac:dyDescent="0.2">
      <c r="B14" s="37"/>
      <c r="C14" s="11"/>
    </row>
    <row r="15" spans="1:3" x14ac:dyDescent="0.2">
      <c r="B15" s="37"/>
      <c r="C15" s="11"/>
    </row>
    <row r="16" spans="1:3" x14ac:dyDescent="0.2">
      <c r="B16" s="37"/>
      <c r="C16" s="11"/>
    </row>
    <row r="17" spans="2:3" x14ac:dyDescent="0.2">
      <c r="B17" s="37"/>
      <c r="C17" s="11"/>
    </row>
    <row r="18" spans="2:3" x14ac:dyDescent="0.2">
      <c r="B18" s="37"/>
      <c r="C18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4A83-283D-400C-B835-1E8531FC4C52}">
  <dimension ref="A1:C36"/>
  <sheetViews>
    <sheetView workbookViewId="0">
      <selection activeCell="J28" sqref="J28"/>
    </sheetView>
  </sheetViews>
  <sheetFormatPr defaultRowHeight="12" x14ac:dyDescent="0.2"/>
  <cols>
    <col min="1" max="1" width="24" style="2" customWidth="1"/>
    <col min="2" max="2" width="13.42578125" style="2" customWidth="1"/>
    <col min="3" max="16384" width="9.140625" style="2"/>
  </cols>
  <sheetData>
    <row r="1" spans="1:3" ht="17.25" x14ac:dyDescent="0.3">
      <c r="A1" s="1" t="s">
        <v>50</v>
      </c>
    </row>
    <row r="3" spans="1:3" x14ac:dyDescent="0.2">
      <c r="A3" s="25" t="s">
        <v>39</v>
      </c>
      <c r="B3" s="25" t="s">
        <v>46</v>
      </c>
      <c r="C3" s="25" t="s">
        <v>41</v>
      </c>
    </row>
    <row r="4" spans="1:3" ht="15" x14ac:dyDescent="0.2">
      <c r="A4" s="30" t="s">
        <v>42</v>
      </c>
      <c r="B4" s="31">
        <v>4665.4137268518516</v>
      </c>
      <c r="C4" s="32">
        <v>0.75246774806977434</v>
      </c>
    </row>
    <row r="5" spans="1:3" ht="15" x14ac:dyDescent="0.2">
      <c r="A5" s="30" t="s">
        <v>43</v>
      </c>
      <c r="B5" s="31">
        <v>724.55894675925924</v>
      </c>
      <c r="C5" s="32">
        <v>0.11686149845056606</v>
      </c>
    </row>
    <row r="6" spans="1:3" ht="15" x14ac:dyDescent="0.2">
      <c r="A6" s="30" t="s">
        <v>24</v>
      </c>
      <c r="B6" s="31">
        <v>122.19193287037037</v>
      </c>
      <c r="C6" s="32">
        <v>1.9707896007178771E-2</v>
      </c>
    </row>
    <row r="7" spans="1:3" ht="15" x14ac:dyDescent="0.2">
      <c r="A7" s="30" t="s">
        <v>44</v>
      </c>
      <c r="B7" s="31">
        <v>236.10575231481482</v>
      </c>
      <c r="C7" s="32">
        <v>3.8080644965764299E-2</v>
      </c>
    </row>
    <row r="8" spans="1:3" ht="15" x14ac:dyDescent="0.2">
      <c r="A8" s="30" t="s">
        <v>45</v>
      </c>
      <c r="B8" s="31">
        <v>451.88072916666664</v>
      </c>
      <c r="C8" s="32">
        <v>7.2882212506716587E-2</v>
      </c>
    </row>
    <row r="36" spans="2:3" x14ac:dyDescent="0.2">
      <c r="B36" s="37"/>
      <c r="C36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E454-3432-4F4F-8617-6F81CA81F451}">
  <dimension ref="A1:F50"/>
  <sheetViews>
    <sheetView topLeftCell="F1" zoomScaleNormal="100" workbookViewId="0">
      <selection activeCell="W13" sqref="W13"/>
    </sheetView>
  </sheetViews>
  <sheetFormatPr defaultRowHeight="15" x14ac:dyDescent="0.25"/>
  <cols>
    <col min="1" max="1" width="16.28515625" style="27" customWidth="1"/>
    <col min="2" max="6" width="16.28515625" style="38" customWidth="1"/>
    <col min="7" max="16384" width="9.140625" style="27"/>
  </cols>
  <sheetData>
    <row r="1" spans="1:6" ht="17.25" x14ac:dyDescent="0.3">
      <c r="A1" s="33" t="s">
        <v>65</v>
      </c>
    </row>
    <row r="4" spans="1:6" x14ac:dyDescent="0.25">
      <c r="A4" s="7"/>
      <c r="B4" s="39" t="s">
        <v>7</v>
      </c>
      <c r="C4" s="39" t="s">
        <v>20</v>
      </c>
      <c r="D4" s="39" t="s">
        <v>21</v>
      </c>
      <c r="E4" s="39" t="s">
        <v>9</v>
      </c>
      <c r="F4" s="39" t="s">
        <v>52</v>
      </c>
    </row>
    <row r="5" spans="1:6" x14ac:dyDescent="0.25">
      <c r="A5" s="7" t="s">
        <v>53</v>
      </c>
      <c r="B5" s="32">
        <v>0.57688013088957246</v>
      </c>
      <c r="C5" s="32">
        <v>0.54842581734769702</v>
      </c>
      <c r="D5" s="32">
        <v>0.80280286546641622</v>
      </c>
      <c r="E5" s="32">
        <v>7.02917571466668E-2</v>
      </c>
      <c r="F5" s="32">
        <v>5.9144007040933644E-2</v>
      </c>
    </row>
    <row r="6" spans="1:6" x14ac:dyDescent="0.25">
      <c r="A6" s="7" t="s">
        <v>54</v>
      </c>
      <c r="B6" s="32">
        <v>0.56798820284474993</v>
      </c>
      <c r="C6" s="32">
        <v>0.53992930243649295</v>
      </c>
      <c r="D6" s="32">
        <v>0.78848770076246266</v>
      </c>
      <c r="E6" s="32">
        <v>6.9019209564954193E-2</v>
      </c>
      <c r="F6" s="32">
        <v>6.024683203574055E-2</v>
      </c>
    </row>
    <row r="7" spans="1:6" x14ac:dyDescent="0.25">
      <c r="A7" s="7" t="s">
        <v>55</v>
      </c>
      <c r="B7" s="32">
        <v>0.57088556589940009</v>
      </c>
      <c r="C7" s="32">
        <v>0.54886326600028368</v>
      </c>
      <c r="D7" s="32">
        <v>0.79270832359779364</v>
      </c>
      <c r="E7" s="32">
        <v>7.151724826269075E-2</v>
      </c>
      <c r="F7" s="32">
        <v>6.1909573502493001E-2</v>
      </c>
    </row>
    <row r="8" spans="1:6" x14ac:dyDescent="0.25">
      <c r="A8" s="7" t="s">
        <v>56</v>
      </c>
      <c r="B8" s="32">
        <v>0.56948032175841756</v>
      </c>
      <c r="C8" s="32">
        <v>0.55229910190395437</v>
      </c>
      <c r="D8" s="32">
        <v>0.79037238046770708</v>
      </c>
      <c r="E8" s="32">
        <v>7.0191906446068153E-2</v>
      </c>
      <c r="F8" s="32">
        <v>6.1503148268608525E-2</v>
      </c>
    </row>
    <row r="9" spans="1:6" x14ac:dyDescent="0.25">
      <c r="A9" s="7" t="s">
        <v>57</v>
      </c>
      <c r="B9" s="32">
        <v>0.57911930792978017</v>
      </c>
      <c r="C9" s="32">
        <v>0.53148771538970563</v>
      </c>
      <c r="D9" s="32">
        <v>0.78862267799519536</v>
      </c>
      <c r="E9" s="32">
        <v>7.1650807152052715E-2</v>
      </c>
      <c r="F9" s="32">
        <v>6.024896671615354E-2</v>
      </c>
    </row>
    <row r="10" spans="1:6" x14ac:dyDescent="0.25">
      <c r="A10" s="7" t="s">
        <v>58</v>
      </c>
      <c r="B10" s="32">
        <v>0.5885984753139416</v>
      </c>
      <c r="C10" s="32">
        <v>0.53607427086470838</v>
      </c>
      <c r="D10" s="32">
        <v>0.78571764963697988</v>
      </c>
      <c r="E10" s="32">
        <v>7.0362055439299784E-2</v>
      </c>
      <c r="F10" s="32">
        <v>5.9439247005031261E-2</v>
      </c>
    </row>
    <row r="11" spans="1:6" x14ac:dyDescent="0.25">
      <c r="A11" s="7" t="s">
        <v>59</v>
      </c>
      <c r="B11" s="32">
        <v>0.58095261316095392</v>
      </c>
      <c r="C11" s="32">
        <v>0.52161396656646697</v>
      </c>
      <c r="D11" s="32">
        <v>0.78788052633259109</v>
      </c>
      <c r="E11" s="32">
        <v>6.8838681274552158E-2</v>
      </c>
      <c r="F11" s="32">
        <v>5.689043675760589E-2</v>
      </c>
    </row>
    <row r="12" spans="1:6" x14ac:dyDescent="0.25">
      <c r="A12" s="7" t="s">
        <v>60</v>
      </c>
      <c r="B12" s="32">
        <v>0.60306840597394329</v>
      </c>
      <c r="C12" s="32">
        <v>0.43509269879266987</v>
      </c>
      <c r="D12" s="32">
        <v>0.81345104111778621</v>
      </c>
      <c r="E12" s="32">
        <v>6.9543585472653865E-2</v>
      </c>
      <c r="F12" s="32">
        <v>5.7781761766654963E-2</v>
      </c>
    </row>
    <row r="13" spans="1:6" x14ac:dyDescent="0.25">
      <c r="A13" s="7" t="s">
        <v>61</v>
      </c>
      <c r="B13" s="32">
        <v>0.59447177110521709</v>
      </c>
      <c r="C13" s="32">
        <v>0.44239539419821738</v>
      </c>
      <c r="D13" s="32">
        <v>0.78230851117757383</v>
      </c>
      <c r="E13" s="32">
        <v>6.9584418983235807E-2</v>
      </c>
      <c r="F13" s="32">
        <v>5.3024987369810435E-2</v>
      </c>
    </row>
    <row r="14" spans="1:6" x14ac:dyDescent="0.25">
      <c r="A14" s="7" t="s">
        <v>62</v>
      </c>
      <c r="B14" s="32">
        <v>0.58555090446165237</v>
      </c>
      <c r="C14" s="32">
        <v>0.43517415001103515</v>
      </c>
      <c r="D14" s="32">
        <v>0.78525026204927129</v>
      </c>
      <c r="E14" s="32">
        <v>6.9539124634277374E-2</v>
      </c>
      <c r="F14" s="32">
        <v>5.7192988628024528E-2</v>
      </c>
    </row>
    <row r="15" spans="1:6" x14ac:dyDescent="0.25">
      <c r="A15" s="7" t="s">
        <v>63</v>
      </c>
      <c r="B15" s="32">
        <v>0.57451208406380461</v>
      </c>
      <c r="C15" s="32">
        <v>0.44997295239369867</v>
      </c>
      <c r="D15" s="32">
        <v>0.79453563675159444</v>
      </c>
      <c r="E15" s="32">
        <v>7.0544517179240873E-2</v>
      </c>
      <c r="F15" s="32">
        <v>6.353446263845873E-2</v>
      </c>
    </row>
    <row r="16" spans="1:6" x14ac:dyDescent="0.25">
      <c r="A16" s="7" t="s">
        <v>64</v>
      </c>
      <c r="B16" s="32">
        <v>0.57239964098808482</v>
      </c>
      <c r="C16" s="32">
        <v>0.44695408505466527</v>
      </c>
      <c r="D16" s="32">
        <v>0.79963751006017325</v>
      </c>
      <c r="E16" s="32">
        <v>6.7835293719637729E-2</v>
      </c>
      <c r="F16" s="32">
        <v>6.1240885910631586E-2</v>
      </c>
    </row>
    <row r="38" spans="1:6" x14ac:dyDescent="0.25">
      <c r="B38" s="39" t="s">
        <v>7</v>
      </c>
      <c r="C38" s="39" t="s">
        <v>20</v>
      </c>
      <c r="D38" s="39" t="s">
        <v>21</v>
      </c>
      <c r="E38" s="39" t="s">
        <v>9</v>
      </c>
      <c r="F38" s="39" t="s">
        <v>52</v>
      </c>
    </row>
    <row r="39" spans="1:6" x14ac:dyDescent="0.25">
      <c r="A39" s="7" t="s">
        <v>53</v>
      </c>
      <c r="B39" s="32">
        <v>0.48225487023761526</v>
      </c>
      <c r="C39" s="32">
        <v>0.56574018070489929</v>
      </c>
      <c r="D39" s="32">
        <v>0.80658751493428915</v>
      </c>
      <c r="E39" s="32">
        <v>8.0005761810197293E-2</v>
      </c>
      <c r="F39" s="32">
        <v>9.8982477100756694E-2</v>
      </c>
    </row>
    <row r="40" spans="1:6" x14ac:dyDescent="0.25">
      <c r="A40" s="7" t="s">
        <v>54</v>
      </c>
      <c r="B40" s="32">
        <v>0.48429274140211259</v>
      </c>
      <c r="C40" s="32">
        <v>0.56224371693121777</v>
      </c>
      <c r="D40" s="32">
        <v>0.79994409308862591</v>
      </c>
      <c r="E40" s="32">
        <v>7.89697696208113E-2</v>
      </c>
      <c r="F40" s="32">
        <v>9.3837907848324506E-2</v>
      </c>
    </row>
    <row r="41" spans="1:6" x14ac:dyDescent="0.25">
      <c r="A41" s="7" t="s">
        <v>55</v>
      </c>
      <c r="B41" s="32">
        <v>0.47167259889818119</v>
      </c>
      <c r="C41" s="32">
        <v>0.55236671146953475</v>
      </c>
      <c r="D41" s="32">
        <v>0.79001782780764573</v>
      </c>
      <c r="E41" s="32">
        <v>8.6958376002730917E-2</v>
      </c>
      <c r="F41" s="32">
        <v>9.5712365591397772E-2</v>
      </c>
    </row>
    <row r="42" spans="1:6" x14ac:dyDescent="0.25">
      <c r="A42" s="7" t="s">
        <v>56</v>
      </c>
      <c r="B42" s="32">
        <v>0.49837137345678967</v>
      </c>
      <c r="C42" s="32">
        <v>0.54988850308641979</v>
      </c>
      <c r="D42" s="32">
        <v>0.7883559992283955</v>
      </c>
      <c r="E42" s="32">
        <v>8.3413822751322531E-2</v>
      </c>
      <c r="F42" s="32">
        <v>9.2941358024691334E-2</v>
      </c>
    </row>
    <row r="43" spans="1:6" x14ac:dyDescent="0.25">
      <c r="A43" s="7" t="s">
        <v>57</v>
      </c>
      <c r="B43" s="32">
        <v>0.52223620614749444</v>
      </c>
      <c r="C43" s="32">
        <v>0.54169037485065819</v>
      </c>
      <c r="D43" s="32">
        <v>0.79657043384109794</v>
      </c>
      <c r="E43" s="32">
        <v>8.3659284018738705E-2</v>
      </c>
      <c r="F43" s="32">
        <v>9.5886101154918371E-2</v>
      </c>
    </row>
    <row r="44" spans="1:6" x14ac:dyDescent="0.25">
      <c r="A44" s="7" t="s">
        <v>58</v>
      </c>
      <c r="B44" s="32">
        <v>0.54443240740740084</v>
      </c>
      <c r="C44" s="32">
        <v>0.54523206018518544</v>
      </c>
      <c r="D44" s="32">
        <v>0.80109423225308618</v>
      </c>
      <c r="E44" s="32">
        <v>8.5664656432748593E-2</v>
      </c>
      <c r="F44" s="32">
        <v>0.10659902263374489</v>
      </c>
    </row>
    <row r="45" spans="1:6" x14ac:dyDescent="0.25">
      <c r="A45" s="7" t="s">
        <v>59</v>
      </c>
      <c r="B45" s="32">
        <v>0.54391969086021186</v>
      </c>
      <c r="C45" s="32">
        <v>0.52540621266427734</v>
      </c>
      <c r="D45" s="32">
        <v>0.79166974686380154</v>
      </c>
      <c r="E45" s="32">
        <v>8.3762134109916231E-2</v>
      </c>
      <c r="F45" s="32">
        <v>0.114704674432497</v>
      </c>
    </row>
    <row r="46" spans="1:6" x14ac:dyDescent="0.25">
      <c r="A46" s="7" t="s">
        <v>60</v>
      </c>
      <c r="B46" s="32">
        <v>0.56498024940262526</v>
      </c>
      <c r="C46" s="32">
        <v>0.54710405465949774</v>
      </c>
      <c r="D46" s="32">
        <v>0.79879769638590159</v>
      </c>
      <c r="E46" s="32">
        <v>8.7370936301326779E-2</v>
      </c>
      <c r="F46" s="32">
        <v>0.11990902528872961</v>
      </c>
    </row>
    <row r="47" spans="1:6" x14ac:dyDescent="0.25">
      <c r="A47" s="7" t="s">
        <v>61</v>
      </c>
      <c r="B47" s="32">
        <v>0.57093688271604626</v>
      </c>
      <c r="C47" s="32">
        <v>0.54476871141975325</v>
      </c>
      <c r="D47" s="32">
        <v>0.79601784336419679</v>
      </c>
      <c r="E47" s="32">
        <v>8.9231532244964121E-2</v>
      </c>
      <c r="F47" s="32">
        <v>0.12328215020576115</v>
      </c>
    </row>
    <row r="48" spans="1:6" x14ac:dyDescent="0.25">
      <c r="A48" s="7" t="s">
        <v>62</v>
      </c>
      <c r="B48" s="32">
        <v>0.56513129729190903</v>
      </c>
      <c r="C48" s="32">
        <v>0.52986316457586569</v>
      </c>
      <c r="D48" s="32">
        <v>0.79213793682795564</v>
      </c>
      <c r="E48" s="32">
        <v>8.7947344185583212E-2</v>
      </c>
      <c r="F48" s="32">
        <v>6.6190902884451369E-2</v>
      </c>
    </row>
    <row r="49" spans="1:6" x14ac:dyDescent="0.25">
      <c r="A49" s="7" t="s">
        <v>63</v>
      </c>
      <c r="B49" s="32">
        <v>0.55710312499999637</v>
      </c>
      <c r="C49" s="32">
        <v>0.54541203703703822</v>
      </c>
      <c r="D49" s="32">
        <v>0.79393971836419752</v>
      </c>
      <c r="E49" s="32">
        <v>6.8647117233353733E-2</v>
      </c>
      <c r="F49" s="32">
        <v>5.9957324311491027E-2</v>
      </c>
    </row>
    <row r="50" spans="1:6" x14ac:dyDescent="0.25">
      <c r="A50" s="7" t="s">
        <v>64</v>
      </c>
      <c r="B50" s="32">
        <v>0.56949981332139077</v>
      </c>
      <c r="C50" s="32">
        <v>0.5647541442652334</v>
      </c>
      <c r="D50" s="32">
        <v>0.79144302568697678</v>
      </c>
      <c r="E50" s="32">
        <v>6.8439884668747911E-2</v>
      </c>
      <c r="F50" s="32">
        <v>5.6419303143093603E-2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Gráfico 1</vt:lpstr>
      <vt:lpstr>Tabela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Tabela 2</vt:lpstr>
      <vt:lpstr>Gráfico 17</vt:lpstr>
      <vt:lpstr>Gráfico 18</vt:lpstr>
      <vt:lpstr>Tabela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Ciarelli</dc:creator>
  <cp:lastModifiedBy>Felipe Correa Goretti</cp:lastModifiedBy>
  <dcterms:created xsi:type="dcterms:W3CDTF">2019-12-02T17:21:01Z</dcterms:created>
  <dcterms:modified xsi:type="dcterms:W3CDTF">2022-03-23T21:01:45Z</dcterms:modified>
</cp:coreProperties>
</file>